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05" windowWidth="17175" windowHeight="6150"/>
  </bookViews>
  <sheets>
    <sheet name="06.08.25." sheetId="7" r:id="rId1"/>
  </sheets>
  <calcPr calcId="124519"/>
</workbook>
</file>

<file path=xl/calcChain.xml><?xml version="1.0" encoding="utf-8"?>
<calcChain xmlns="http://schemas.openxmlformats.org/spreadsheetml/2006/main">
  <c r="H127" i="7"/>
  <c r="H297" l="1"/>
  <c r="H257"/>
  <c r="H300"/>
  <c r="H269"/>
  <c r="J293" l="1"/>
  <c r="J269"/>
  <c r="J290"/>
  <c r="H301"/>
  <c r="H258"/>
  <c r="J254" l="1"/>
  <c r="E79"/>
  <c r="E88"/>
  <c r="F88"/>
  <c r="F79" s="1"/>
  <c r="D89"/>
  <c r="D88" s="1"/>
  <c r="D79" s="1"/>
  <c r="D300"/>
  <c r="H255" l="1"/>
  <c r="J245" l="1"/>
  <c r="H126"/>
  <c r="H237"/>
  <c r="D435"/>
  <c r="D430" s="1"/>
  <c r="J231"/>
  <c r="D445"/>
  <c r="J444"/>
  <c r="D444"/>
  <c r="D432"/>
  <c r="J430"/>
  <c r="J424" s="1"/>
  <c r="J423" s="1"/>
  <c r="I423"/>
  <c r="I226" s="1"/>
  <c r="I529" s="1"/>
  <c r="D411"/>
  <c r="J410"/>
  <c r="D410" s="1"/>
  <c r="D407"/>
  <c r="D406" s="1"/>
  <c r="J406"/>
  <c r="J402" s="1"/>
  <c r="H406"/>
  <c r="H402" s="1"/>
  <c r="D348"/>
  <c r="J346"/>
  <c r="D346"/>
  <c r="J322"/>
  <c r="D322"/>
  <c r="D302"/>
  <c r="D301"/>
  <c r="D298"/>
  <c r="D297"/>
  <c r="D296"/>
  <c r="D294"/>
  <c r="H293"/>
  <c r="D292"/>
  <c r="D291"/>
  <c r="H290"/>
  <c r="D285"/>
  <c r="H282"/>
  <c r="D282" s="1"/>
  <c r="D281"/>
  <c r="D276"/>
  <c r="D274"/>
  <c r="D273"/>
  <c r="D272"/>
  <c r="D271"/>
  <c r="D270"/>
  <c r="D269"/>
  <c r="D264"/>
  <c r="J263"/>
  <c r="D263" s="1"/>
  <c r="D260"/>
  <c r="D259"/>
  <c r="D258"/>
  <c r="D257"/>
  <c r="D256"/>
  <c r="J255"/>
  <c r="D249"/>
  <c r="J248"/>
  <c r="H248"/>
  <c r="J247"/>
  <c r="D247" s="1"/>
  <c r="J246"/>
  <c r="H246"/>
  <c r="D246"/>
  <c r="D245"/>
  <c r="D240"/>
  <c r="D238"/>
  <c r="J237"/>
  <c r="D233"/>
  <c r="D232"/>
  <c r="E231"/>
  <c r="J229"/>
  <c r="J228" s="1"/>
  <c r="D230"/>
  <c r="D229" s="1"/>
  <c r="H229"/>
  <c r="E229"/>
  <c r="D139"/>
  <c r="J138"/>
  <c r="D138" s="1"/>
  <c r="D135"/>
  <c r="F130"/>
  <c r="F129" s="1"/>
  <c r="F11" s="1"/>
  <c r="F213" s="1"/>
  <c r="E130"/>
  <c r="D130"/>
  <c r="E129"/>
  <c r="D124"/>
  <c r="H123"/>
  <c r="D123"/>
  <c r="D122"/>
  <c r="H121"/>
  <c r="D121" s="1"/>
  <c r="D120" s="1"/>
  <c r="H120"/>
  <c r="D119"/>
  <c r="J118"/>
  <c r="D118" s="1"/>
  <c r="D116"/>
  <c r="D115" s="1"/>
  <c r="D102"/>
  <c r="D100"/>
  <c r="J99"/>
  <c r="J91" s="1"/>
  <c r="J12" s="1"/>
  <c r="D96"/>
  <c r="H92"/>
  <c r="H91" s="1"/>
  <c r="D92"/>
  <c r="E12"/>
  <c r="E11" s="1"/>
  <c r="I11"/>
  <c r="E228" l="1"/>
  <c r="E226" s="1"/>
  <c r="E529" s="1"/>
  <c r="D248"/>
  <c r="D255"/>
  <c r="D424"/>
  <c r="D423" s="1"/>
  <c r="J137"/>
  <c r="E213"/>
  <c r="D231"/>
  <c r="D99"/>
  <c r="D91" s="1"/>
  <c r="H254"/>
  <c r="D402"/>
  <c r="D290"/>
  <c r="D127"/>
  <c r="D126" s="1"/>
  <c r="D125" s="1"/>
  <c r="H125"/>
  <c r="F430"/>
  <c r="F424" s="1"/>
  <c r="F423" s="1"/>
  <c r="F226" s="1"/>
  <c r="F529" s="1"/>
  <c r="D129"/>
  <c r="J227"/>
  <c r="D237"/>
  <c r="D228" s="1"/>
  <c r="D293"/>
  <c r="H231"/>
  <c r="H228" s="1"/>
  <c r="D12" l="1"/>
  <c r="D254"/>
  <c r="D227" s="1"/>
  <c r="D226" s="1"/>
  <c r="H227"/>
  <c r="J226"/>
  <c r="J529" s="1"/>
  <c r="D137"/>
  <c r="J136"/>
  <c r="H226"/>
  <c r="H529" s="1"/>
  <c r="H12"/>
  <c r="H11" s="1"/>
  <c r="H213" s="1"/>
  <c r="D529" l="1"/>
  <c r="D136"/>
  <c r="J11"/>
  <c r="J213" l="1"/>
  <c r="D213" s="1"/>
  <c r="D11"/>
</calcChain>
</file>

<file path=xl/sharedStrings.xml><?xml version="1.0" encoding="utf-8"?>
<sst xmlns="http://schemas.openxmlformats.org/spreadsheetml/2006/main" count="803" uniqueCount="467">
  <si>
    <t>I. УКУПНИ ПРИХОДИ И ПРИМАЊА</t>
  </si>
  <si>
    <t>(У хиљадама динара)</t>
  </si>
  <si>
    <t>Ознака ОП</t>
  </si>
  <si>
    <t>Број конта</t>
  </si>
  <si>
    <t>Опис</t>
  </si>
  <si>
    <t>Износ планираних прихода и примања</t>
  </si>
  <si>
    <t>Укупно                        (од 5 до 10)</t>
  </si>
  <si>
    <t>Приходи и примања из буџета</t>
  </si>
  <si>
    <t>Из донација и помоћи</t>
  </si>
  <si>
    <t>Из осталих извора</t>
  </si>
  <si>
    <t>Републике</t>
  </si>
  <si>
    <t>Аутономне покрајине</t>
  </si>
  <si>
    <t>Општине / 
града</t>
  </si>
  <si>
    <t>ООСО</t>
  </si>
  <si>
    <t>ТЕКУЋИ ПРИХОДИ И ПРИМАЊА ОД ПРОДАЈЕ НЕФИНАНСИЈСКЕ ИМОВИНЕ (5002 + 5106)</t>
  </si>
  <si>
    <t>ТЕКУЋИ ПРИХОДИ (5003 + 5047 + 5057 + 5069 + 5094 + 5099 + 5103)</t>
  </si>
  <si>
    <t>ПОРЕЗИ (5004 + 5008 + 5010 + 5017 + 5023 + 5030 + 5033 + 5040)</t>
  </si>
  <si>
    <t>ПОРЕЗ НА ДОХОДАК, ДОБИТ И КАПИТАЛНЕ ДОБИТКЕ (од 5005 до 5007)</t>
  </si>
  <si>
    <t>Порези на доходак и капиталнe добиткe које плаћају физичка лица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</si>
  <si>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</si>
  <si>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</si>
  <si>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</si>
  <si>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</si>
  <si>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</si>
  <si>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</si>
  <si>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</si>
  <si>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</si>
  <si>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</si>
  <si>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</si>
  <si>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Порези на добит и капиталне добитке које плаћају предузећа и друга правна лица</t>
  </si>
  <si>
    <t>Порези на доходак, добит и капиталне добитке који се не могу разврстати између физичких и правних лица</t>
  </si>
  <si>
    <t>ПОРЕЗ НА ФОНД ЗАРАДА (5009)</t>
  </si>
  <si>
    <t>Порез на фонд зарада</t>
  </si>
  <si>
    <t>ПОРЕЗ НА ИМОВИНУ (од 5011 до 5016)</t>
  </si>
  <si>
    <t>Периодични порези на непокретности</t>
  </si>
  <si>
    <t>Периодични порези на нето имовину</t>
  </si>
  <si>
    <t>Порези на заоставштину, наслеђе и поклон</t>
  </si>
  <si>
    <t>Порези на финансијске и капиталне трансакције</t>
  </si>
  <si>
    <t>Други једнократни порези на имовину</t>
  </si>
  <si>
    <t>Други периодични порези на имовину</t>
  </si>
  <si>
    <t>ПОРЕЗ НА ДОБРА И УСЛУГЕ (од 5018 до 5022)</t>
  </si>
  <si>
    <t>Општи порези на добра и услуге</t>
  </si>
  <si>
    <t>Добит фискалних монопола</t>
  </si>
  <si>
    <t>Порези на појединачне услуге</t>
  </si>
  <si>
    <t>Порези, таксе и накнаде на употребу добара, на дозволу да се добра употребљавају или делатности обављају</t>
  </si>
  <si>
    <t>Други порези на добра и услуге</t>
  </si>
  <si>
    <t>ПОРЕЗ НА МЕЂУНАРОДНУ ТРГОВИНУ И ТРАНСАКЦИЈЕ (од 5024 до 5029)</t>
  </si>
  <si>
    <t>Царине и друге увозне дажбине</t>
  </si>
  <si>
    <t>Порези на извоз</t>
  </si>
  <si>
    <t>Добит извозних или увозних монопола</t>
  </si>
  <si>
    <t>Добит по основу разлике између куповног и продајног девизног курса</t>
  </si>
  <si>
    <t>Порези на продају или куповину девиза</t>
  </si>
  <si>
    <t>Други порези на међународну трговину и трансакције</t>
  </si>
  <si>
    <t>ДРУГИ ПОРЕЗИ (5031 + 5032)</t>
  </si>
  <si>
    <t>Други порези које искључиво плаћају предузећа, односно предузетници</t>
  </si>
  <si>
    <t>Други порези које плаћају остала лица или који се не могу идентификовати</t>
  </si>
  <si>
    <t>АКЦИЗЕ (од 5034 до 5039)</t>
  </si>
  <si>
    <t>Акцизе на деривате нафте</t>
  </si>
  <si>
    <t>Акцизе на дуванске прерађевине</t>
  </si>
  <si>
    <t>Акцизе на алкохолна пића</t>
  </si>
  <si>
    <t>Акцизе на освежавајућа безалкохолна пића</t>
  </si>
  <si>
    <t>Акциза на кафу</t>
  </si>
  <si>
    <t>Друге акцизе</t>
  </si>
  <si>
    <t>ЈЕДНОКРАТНИ ПОРЕЗ НА ЕКСТРА ПРОФИТ И ЕКСТРА ИМОВИНУ СТЕЧЕНУ КОРИШЋЕЊЕМ ПОСЕБНИХ ПОГОДНОСТИ (од 5041 до 5046)</t>
  </si>
  <si>
    <t>Порез на доходак, добит и капиталну добит на терет физичких лица</t>
  </si>
  <si>
    <t>Порез на доходак, добит и капиталну добит на терет предузећа и осталих правних лица</t>
  </si>
  <si>
    <t>Порез на доходак, добит и капиталну добит нераспоредив између физичких и правних лица</t>
  </si>
  <si>
    <t>Остали једнократни порези на имовину</t>
  </si>
  <si>
    <t>Остали порези које плаћају искључиво предузећа и предузетници</t>
  </si>
  <si>
    <t>Остали порези које плаћају друга или неидентификована лица</t>
  </si>
  <si>
    <t>СОЦИЈАЛНИ ДОПРИНОСИ (5048 + 5053)</t>
  </si>
  <si>
    <t>ДОПРИНОСИ ЗА СОЦИЈАЛНО ОСИГУРАЊЕ (од 5049 до 5052)</t>
  </si>
  <si>
    <t>Доприноси за социјално осигурање на терет запослених</t>
  </si>
  <si>
    <t>Доприноси за социјално осигурање на терет послодавца</t>
  </si>
  <si>
    <t>Доприноси за социјално осигурање лица која обављају самосталну делатност и незапослених лица</t>
  </si>
  <si>
    <t>Доприноси за социјално осигурање који се не могу разврстати</t>
  </si>
  <si>
    <t>ОСТАЛИ СОЦИЈАЛНИ ДОПРИНОСИ (од 5054 до 5056)</t>
  </si>
  <si>
    <t>Социјални доприноси на терет осигураника</t>
  </si>
  <si>
    <t>Социјални доприноси на терет послодаваца</t>
  </si>
  <si>
    <t>Импутирани социјални доприноси</t>
  </si>
  <si>
    <t>ДОНАЦИЈЕ, ПОМОЋИ И ТРАНСФЕРИ (5058 + 5061 + 5066)</t>
  </si>
  <si>
    <t>ДОНАЦИЈЕ ОД ИНОСТРАНИХ ДРЖАВА (5059 + 5060)</t>
  </si>
  <si>
    <t>Текуће донације од иностраних држава</t>
  </si>
  <si>
    <t>Капиталне донације од иностраних држава</t>
  </si>
  <si>
    <t>ДОНАЦИЈЕ И ПОМОЋИ ОД МЕЂУНАРОДНИХ ОРГАНИЗАЦИЈА (од 5062 до 5065)</t>
  </si>
  <si>
    <t>Текуће донације од међународних организација</t>
  </si>
  <si>
    <t>Капиталне донације од међународних организација</t>
  </si>
  <si>
    <t>Текуће помоћи од ЕУ</t>
  </si>
  <si>
    <t>Капиталне помоћи од ЕУ</t>
  </si>
  <si>
    <t>ТРАНСФЕРИ ОД ДРУГИХ НИВОА ВЛАСТИ (5067 + 5068)</t>
  </si>
  <si>
    <t>Текући трансфери од других нивоа власти</t>
  </si>
  <si>
    <t>Капитални трансфери од других нивоа власти</t>
  </si>
  <si>
    <t>ДРУГИ ПРИХОДИ (5070 + 5077 + 5082 + 5089 + 5092)</t>
  </si>
  <si>
    <t>ПРИХОДИ ОД ИМОВИНЕ (од 5071 до 5076)</t>
  </si>
  <si>
    <t>Камате</t>
  </si>
  <si>
    <t>Дивиденде</t>
  </si>
  <si>
    <t>Повлачење прихода од квази корпорација</t>
  </si>
  <si>
    <t>Приход од имовине који припада имаоцима полиса осигурања</t>
  </si>
  <si>
    <t>Закуп непроизведене имовине</t>
  </si>
  <si>
    <t>Финансијске промене на финансијским лизинзима</t>
  </si>
  <si>
    <t>ПРИХОДИ ОД ПРОДАЈЕ ДОБАРА И УСЛУГА (од 5078 до 5081)</t>
  </si>
  <si>
    <t>Приходи од продаје добара и услуга или закупа од стране тржишних организација</t>
  </si>
  <si>
    <t>Таксе и накнаде</t>
  </si>
  <si>
    <t>Споредне продаје добара и услуга које врше државне нетржишне јединице</t>
  </si>
  <si>
    <t>Импутиране продаје добара и услуга</t>
  </si>
  <si>
    <t>НОВЧАНЕ КАЗНЕ И ОДУЗЕТА ИМОВИНСКА КОРИСТ (од 5083 до 5088)</t>
  </si>
  <si>
    <t>Приходи од новчаних казни за кривична дела</t>
  </si>
  <si>
    <t>Приходи од новчаних казни за привредне преступе</t>
  </si>
  <si>
    <t>Приходи од новчаних казни за прекршаје</t>
  </si>
  <si>
    <t>Приходи од пенала</t>
  </si>
  <si>
    <t>Приходи од одузете имовинске користи</t>
  </si>
  <si>
    <t>Остале новчане казне, пенали и приходи од одузете имовинске користи</t>
  </si>
  <si>
    <t>ДОБРОВОЉНИ ТРАНСФЕРИ ОД ФИЗИЧКИХ И ПРАВНИХ ЛИЦА (5090 + 5091)</t>
  </si>
  <si>
    <t>Текући добровољни трансфери од физичких и правних лица</t>
  </si>
  <si>
    <t>Капитални добровољни трансфери од физичких и правних лица</t>
  </si>
  <si>
    <t>МЕШОВИТИ И НЕОДРЕЂЕНИ ПРИХОДИ (5093)</t>
  </si>
  <si>
    <t>Мешовити и неодређени приходи</t>
  </si>
  <si>
    <t>МЕМОРАНДУМСКЕ СТАВКЕ ЗА РЕФУНДАЦИЈУ РАСХОДА (5095 + 5097)</t>
  </si>
  <si>
    <t>МЕМОРАНДУМСКЕ СТАВКЕ ЗА РЕФУНДАЦИЈУ РАСХОДА (5096)</t>
  </si>
  <si>
    <t>Меморандумске ставке за рефундацију расхода</t>
  </si>
  <si>
    <t>МЕМОРАНДУМСКЕ СТАВКЕ ЗА РЕФУНДАЦИЈУ РАСХОДА ИЗ ПРЕТХОДНЕ ГОДИНЕ (5098)</t>
  </si>
  <si>
    <t>Меморандумске ставке за рефундацију расхода из претходне године</t>
  </si>
  <si>
    <t>ТРАНСФЕРИ ИЗМЕЂУ БУЏЕТСКИХ КОРИСНИКА НА ИСТОМ НИВОУ (5100)</t>
  </si>
  <si>
    <t>ТРАНСФЕРИ ИЗМЕЂУ БУЏЕТСКИХ КОРИСНИКА НА ИСТОМ НИВОУ (5101 + 5102)</t>
  </si>
  <si>
    <t>Трансфери између буџетских корисника на истом нивоу</t>
  </si>
  <si>
    <t>Трансфери између организација обавезног социјалног осигурања</t>
  </si>
  <si>
    <t>ПРИХОДИ ИЗ БУЏЕТА (5104)</t>
  </si>
  <si>
    <t>ПРИХОДИ ИЗ БУЏЕТА (5105)</t>
  </si>
  <si>
    <t>Приходи из буџета</t>
  </si>
  <si>
    <t>ПРИМАЊА ОД ПРОДАЈЕ НЕФИНАНСИЈСКЕ ИМОВИНЕ (5107 + 5114 + 5121 + 5124)</t>
  </si>
  <si>
    <t>ПРИМАЊА ОД ПРОДАЈЕ ОСНОВНИХ СРЕДСТАВА (5108 + 5110 + 5112)</t>
  </si>
  <si>
    <t>ПРИМАЊА ОД ПРОДАЈЕ НЕПОКРЕТНОСТИ (5109)</t>
  </si>
  <si>
    <t>Примања од продаје непокретности</t>
  </si>
  <si>
    <t>ПРИМАЊА ОД ПРОДАЈЕ ПОКРЕТНЕ ИМОВИНЕ (5111)</t>
  </si>
  <si>
    <t>Примања од продаје покретне имовине</t>
  </si>
  <si>
    <t>ПРИМАЊА ОД ПРОДАЈЕ ОСТАЛИХ ОСНОВНИХ СРЕДСТАВА (5113)</t>
  </si>
  <si>
    <t>Примања од продаје осталих основних средстава</t>
  </si>
  <si>
    <t>ПРИМАЊА ОД ПРОДАЈЕ ЗАЛИХА (5115 + 5117 + 5119)</t>
  </si>
  <si>
    <t>ПРИМАЊА ОД ПРОДАЈЕ РОБНИХ РЕЗЕРВИ (5116)</t>
  </si>
  <si>
    <t>Примања од продаје робних резерви</t>
  </si>
  <si>
    <t>ПРИМАЊА ОД ПРОДАЈЕ ЗАЛИХА  ПРОИЗВОДЊЕ (5118)</t>
  </si>
  <si>
    <t>Примања од продаје залиха производње</t>
  </si>
  <si>
    <t>ПРИМАЊА ОД ПРОДАЈЕ РОБЕ ЗА ДАЉУ ПРОДАЈУ (5120)</t>
  </si>
  <si>
    <t>Примања од продаје робе за даљу продају</t>
  </si>
  <si>
    <t>ПРИМАЊА ОД ПРОДАЈЕ ДРАГОЦЕНОСТИ (5122)</t>
  </si>
  <si>
    <t>ПРИМАЊА ОД ПРОДАЈЕ ДРАГОЦЕНОСТИ (5123)</t>
  </si>
  <si>
    <t>Примања од продаје драгоцености</t>
  </si>
  <si>
    <t>ПРИМАЊА ОД ПРОДАЈЕ ПРИРОДНЕ ИМОВИНЕ (5125 + 5127 + 5129)</t>
  </si>
  <si>
    <t>ПРИМАЊА ОД ПРОДАЈЕ ЗЕМЉИШТА (5126)</t>
  </si>
  <si>
    <t>Примања од продаје земљишта</t>
  </si>
  <si>
    <t>ПРИМАЊА ОД ПРОДАЈЕ ПОДЗЕМНИХ БЛАГА (5128)</t>
  </si>
  <si>
    <t>Примања од продаје подземних блага</t>
  </si>
  <si>
    <t>ПРИМАЊА ОД ПРОДАЈЕ ШУМА И ВОДА (5130)</t>
  </si>
  <si>
    <t>Примања од продаје шума и вода</t>
  </si>
  <si>
    <t>ПРИМАЊА ОД ЗАДУЖИВАЊА И ПРОДАЈЕ ФИНАНСИЈСКЕ ИМОВИНЕ (5132 + 5151)</t>
  </si>
  <si>
    <t>ПРИМАЊА ОД ЗАДУЖИВАЊА (5133 + 5143)</t>
  </si>
  <si>
    <t>ПРИМАЊА ОД ДОМАЋИХ ЗАДУЖИВАЊА (од 5134 до 5142)</t>
  </si>
  <si>
    <t>Примања од емитовања домаћих хартија од вредности, изузев акција</t>
  </si>
  <si>
    <t>Примања од задуживања од осталих нивоа власти</t>
  </si>
  <si>
    <t>Примања од задуживања од јавних финансијских институција у земљи</t>
  </si>
  <si>
    <t>Примања од задуживања од пословних банака у земљи</t>
  </si>
  <si>
    <t>Примања од задуживања код осталих поверилаца у земљи</t>
  </si>
  <si>
    <t>Примања од задуживања од домаћинстава у земљи</t>
  </si>
  <si>
    <t>Примања од домаћих финансијских деривата</t>
  </si>
  <si>
    <t>Примања од домаћих меница</t>
  </si>
  <si>
    <t>Исправка унутрашњег дуга</t>
  </si>
  <si>
    <t>ПРИМАЊА ОД ИНОСТРАНОГ ЗАДУЖИВАЊА (од 5144 до 5150)</t>
  </si>
  <si>
    <t>Примања од емитовања хартија од вредности, изузев акција, на иностраном финансијском тржишту</t>
  </si>
  <si>
    <t>Примања од задуживања од иностраних држава</t>
  </si>
  <si>
    <t>Примања од задуживања од мултилатералних институција</t>
  </si>
  <si>
    <t>Примања од задуживања од иностраних пословних банака</t>
  </si>
  <si>
    <t>Примања од задуживања од осталих иностраних поверилаца</t>
  </si>
  <si>
    <t>Примања од иностраних финансијских деривата</t>
  </si>
  <si>
    <t>Исправка спољног дуга</t>
  </si>
  <si>
    <t>ПРИМАЊА ОД ПРОДАЈЕ ФИНАНСИЈСКЕ ИМОВИНЕ (5152 + 5162)</t>
  </si>
  <si>
    <t xml:space="preserve">ПРИМАЊА ОД ПРОДАЈЕ ДОМАЋЕ ФИНАНСИЈСКЕ ИМОВИНЕ (од 5153 до 5161) </t>
  </si>
  <si>
    <t>Примања од продаје домаћих хартија од вредности, изузев акција</t>
  </si>
  <si>
    <t>Примања од отплате кредита датих осталим нивоима власти</t>
  </si>
  <si>
    <t>Примања од отплате кредита датих домаћим јавним финансијским институцијама</t>
  </si>
  <si>
    <t>Примања од отплате кредита домаћим пословним банкама</t>
  </si>
  <si>
    <t>Примања од отплате кредита датих домаћим јавним нефинансијским институцијама</t>
  </si>
  <si>
    <t>Примања од отплате кредита датих физичким лицима и домаћинствима у земљи</t>
  </si>
  <si>
    <t>Примања од отплате кредита датих удружењима грађана у земљи</t>
  </si>
  <si>
    <t>Примања од отплате кредита датих нефинансијским приватним предузећима у земљи</t>
  </si>
  <si>
    <t>Примања од продаје домаћих акција и осталог капитала</t>
  </si>
  <si>
    <t>ПРИМАЊА ОД ПРОДАЈЕ СТРАНЕ ФИНАНСИЈСКЕ ИМОВИНЕ (од 5163 до 5170)</t>
  </si>
  <si>
    <t>Примања од продаје страних хартија од вредности, изузев акција</t>
  </si>
  <si>
    <t>Примања од отплате кредита датих страним владама</t>
  </si>
  <si>
    <t>Примања од отплате кредита датих међународним организацијама</t>
  </si>
  <si>
    <t>Примања од отплате кредита датих страним пословним банкама</t>
  </si>
  <si>
    <t>Примања од отплате кредита датих страним нефинансијским институцијама</t>
  </si>
  <si>
    <t>Примања од отплате кредита датих страним невладиним организацијама</t>
  </si>
  <si>
    <t>Примања од продаје страних акција и осталог капитала</t>
  </si>
  <si>
    <t>Примања од продаје стране валуте</t>
  </si>
  <si>
    <t>УКУПНИ ПРИХОДИ И ПРИМАЊА (5001 + 5131)</t>
  </si>
  <si>
    <t>II. УКУПНИ РАСХОДИ И ИЗДАЦИ</t>
  </si>
  <si>
    <t>Износ планираних расхода и издатака</t>
  </si>
  <si>
    <t>Укупно           (од 5 до 10)</t>
  </si>
  <si>
    <t>Расходи и издаци на терет буџета</t>
  </si>
  <si>
    <t xml:space="preserve">Републике </t>
  </si>
  <si>
    <t>ТЕКУЋИ РАСХОДИ И ИЗДАЦИ ЗА НЕФИНАНСИЈСКЕ ИМОВИНЕ (5173 + 5341)</t>
  </si>
  <si>
    <t>ТЕКУЋИ РАСХОДИ (5174 + 5196 + 5241 + 5256 + 5280 + 5293 + 5309 + 5324)</t>
  </si>
  <si>
    <t>РАСХОДИ ЗА ЗАПОСЛЕНЕ (5175 + 5177 + 5181 + 5183 + 5188 + 5190 + 5192 + 5194)</t>
  </si>
  <si>
    <t>ПЛАТЕ, ДОДАЦИ И НАКНАДЕ ЗАПОСЛЕНИХ (ЗАРАДЕ) (5176)</t>
  </si>
  <si>
    <t>Плате, додаци и накнаде запослених</t>
  </si>
  <si>
    <t>СОЦИЈАЛНИ ДОПРИНОСИ НА ТЕРЕТ ПОСЛОДАВЦА (од 5178 до 5180)</t>
  </si>
  <si>
    <t>Допринос за пензијско и инвалидско осигурање</t>
  </si>
  <si>
    <t>Допринос за здравствено осигурање</t>
  </si>
  <si>
    <t>Допринос за незапосленост</t>
  </si>
  <si>
    <t>НАКНАДЕ У НАТУРИ (5182)</t>
  </si>
  <si>
    <t>Накнаде у натури</t>
  </si>
  <si>
    <t>СОЦИЈАЛНА ДАВАЊА ЗАПОСЛЕНИМА (од 5184 до 5187)</t>
  </si>
  <si>
    <t>Исплата накнада за време одсуствовања с посла на терет фондова</t>
  </si>
  <si>
    <t>Расходи за образовање деце запослених</t>
  </si>
  <si>
    <t>Отпремнине и помоћи</t>
  </si>
  <si>
    <t>Помоћ у медицинском лечењу запосленог или чланова уже породице и друге помоћи запосленом</t>
  </si>
  <si>
    <t>НАКНАДА ТРОШКОВА ЗА ЗАПОСЛЕНЕ (5189)</t>
  </si>
  <si>
    <t>Накнаде трошкова за запослене</t>
  </si>
  <si>
    <t>НАГРАДЕ ЗАПОСЛЕНИМА И ОСТАЛИ ПОСЕБНИ РАСХОДИ (5191)</t>
  </si>
  <si>
    <t>Награде запосленима и остали посебни расходи</t>
  </si>
  <si>
    <t>ПОСЛАНИЧКИ ДОДАТАК (5193)</t>
  </si>
  <si>
    <t>Посланички додатак</t>
  </si>
  <si>
    <t>СУДИЈСКИ ДОДАТАК (5195)</t>
  </si>
  <si>
    <t>Судијски додатак</t>
  </si>
  <si>
    <t xml:space="preserve">КОРИШЋЕЊЕ УСЛУГА И РОБА (5197 + 5205 + 5211 + 5220 + 5228 + 5231) </t>
  </si>
  <si>
    <t>СТАЛНИ ТРОШКОВИ (од 5198 до 5204)</t>
  </si>
  <si>
    <t>Трошкови платног промета и банкарских услуга</t>
  </si>
  <si>
    <t>Енергетске услуге</t>
  </si>
  <si>
    <t>Комуналне услуге</t>
  </si>
  <si>
    <t>Услуге комуникација</t>
  </si>
  <si>
    <t>Трошкови осигурања</t>
  </si>
  <si>
    <t>Закуп имовине и опреме</t>
  </si>
  <si>
    <t>Остали трошкови</t>
  </si>
  <si>
    <t>ТРОШКОВИ ПУТОВАЊА (од 5206 до 5210)</t>
  </si>
  <si>
    <t>Трошкови службених путовања у земљи</t>
  </si>
  <si>
    <t>Трошкови службених путовања у иностранство</t>
  </si>
  <si>
    <t>Трошкови путовања у оквиру редовног рада</t>
  </si>
  <si>
    <t>Трошкови путовања ученика</t>
  </si>
  <si>
    <t>Остали трошкови транспорта</t>
  </si>
  <si>
    <t>УСЛУГЕ ПО УГОВОРУ (од 5212 до 5219)</t>
  </si>
  <si>
    <t>Административне услуге</t>
  </si>
  <si>
    <t>Компјутерске услуге</t>
  </si>
  <si>
    <t>Услуге образовања и усавршавања запослених</t>
  </si>
  <si>
    <t>Услуге информисања</t>
  </si>
  <si>
    <t>Стручне услуге</t>
  </si>
  <si>
    <t>Услуге за домаћинство и угоститељство</t>
  </si>
  <si>
    <t>Репрезентација</t>
  </si>
  <si>
    <t>Остале опште услуге</t>
  </si>
  <si>
    <t>СПЕЦИЈАЛИЗОВАНЕ УСЛУГЕ (од 5221 до 5227)</t>
  </si>
  <si>
    <t>Пољопривредне услуге</t>
  </si>
  <si>
    <t>Услуге образовања, културе и спорта</t>
  </si>
  <si>
    <t>Медицинске услуге</t>
  </si>
  <si>
    <t>Услуге одржавања аутопутева</t>
  </si>
  <si>
    <t>Услуге одржавања националних паркова и природних површина</t>
  </si>
  <si>
    <t>Услуге очувања животне средине, науке и геодетске услуге</t>
  </si>
  <si>
    <t>Остале специјализоване услуге</t>
  </si>
  <si>
    <t>ТЕКУЋЕ ПОПРАВКЕ И ОДРЖАВАЊЕ (5229 + 5230)</t>
  </si>
  <si>
    <t>Текуће поправке и одржавање зграда и објеката</t>
  </si>
  <si>
    <t>Текуће поправке и одржавање опреме</t>
  </si>
  <si>
    <t>МАТЕРИЈАЛ (од 5232 до 5240)</t>
  </si>
  <si>
    <t>Административни материјал</t>
  </si>
  <si>
    <t>Материјали за пољопривреду</t>
  </si>
  <si>
    <t>Материјали за образовање и усавршавање запослених</t>
  </si>
  <si>
    <t>Материјали за саобраћај</t>
  </si>
  <si>
    <t>Материјали за очување животне средине и науку</t>
  </si>
  <si>
    <t>Материјали за образовање, културу и спорт</t>
  </si>
  <si>
    <t>Медицински и лабораторијски материјали</t>
  </si>
  <si>
    <t>Материјали за одржавање хигијене и угоститељство</t>
  </si>
  <si>
    <t>Материјали за посебне намене</t>
  </si>
  <si>
    <t>АМОРТИЗАЦИЈА И УПОТРЕБА СРЕДСТАВА ЗА РАД (5242 + 5246 + 5248 + 5250 + 5254)</t>
  </si>
  <si>
    <t>АМОРТИЗАЦИЈА НЕКРЕТНИНА И ОПРЕМЕ (од 5243 до 5245)</t>
  </si>
  <si>
    <t>Амортизација зграда и грађевинскиx објеката</t>
  </si>
  <si>
    <t>Амортизација опреме</t>
  </si>
  <si>
    <t>Амортизација осталих некретнина и опреме</t>
  </si>
  <si>
    <t>АМОРТИЗАЦИЈА КУЛТИВИСАНЕ ИМОВИНЕ (5247)</t>
  </si>
  <si>
    <t>Амортизација култивисане опреме</t>
  </si>
  <si>
    <t>УПОТРЕБА ДРАГОЦЕНОСТИ (5249)</t>
  </si>
  <si>
    <t>Употреба драгоцености</t>
  </si>
  <si>
    <t>УПОТРЕБА ПРИРОДНЕ ИМОВИНЕ (од 5251 до 5253)</t>
  </si>
  <si>
    <t>Употреба земљишта</t>
  </si>
  <si>
    <t>Употреба подземног блага</t>
  </si>
  <si>
    <t>Употреба шума и вода</t>
  </si>
  <si>
    <t>АМОРТИЗАЦИЈА НЕМАТЕРИЈАЛНЕ ИМОВИНЕ (5255)</t>
  </si>
  <si>
    <t>Амортизација нематеријалне имовине</t>
  </si>
  <si>
    <t>ОТПЛАТА КАМАТА И ПРАТЕЋИ ТРОШКОВИ ЗАДУЖИВАЊА (5257 + 5267 + 5274 + 5276)</t>
  </si>
  <si>
    <t>ОТПЛАТЕ ДОМАЋИХ КАМАТА (од 5258 до 5266)</t>
  </si>
  <si>
    <t>Отплата камата на домаће хартије од вредности</t>
  </si>
  <si>
    <t>Отплата камата осталим нивоима власти</t>
  </si>
  <si>
    <t>Отплата камата домаћим јавним финансијским институцијама</t>
  </si>
  <si>
    <t>Отплата камата домаћим пословним банкама</t>
  </si>
  <si>
    <t>Отплата камата осталим домаћим кредиторима</t>
  </si>
  <si>
    <t>Отплата камата домаћинствима у земљи</t>
  </si>
  <si>
    <t>Отплата камата на домаће финансијске деривате</t>
  </si>
  <si>
    <t>Отплата камата на домаће менице</t>
  </si>
  <si>
    <t>ОТПЛАТА СТРАНИХ КАМАТА (од 5268 до 5273)</t>
  </si>
  <si>
    <t>Отплата камата на хартије од вредности емитоване на иностраном финансијском тржишту</t>
  </si>
  <si>
    <t>Отплата камата страним владама</t>
  </si>
  <si>
    <t>Отплата камата мултилатералним институцијама</t>
  </si>
  <si>
    <t>Отплата камата страним пословним банкама</t>
  </si>
  <si>
    <t>Отплата камата осталим страним кредиторима</t>
  </si>
  <si>
    <t>Отплата камата на стране финансијске деривате</t>
  </si>
  <si>
    <t>ОТПЛАТА КАМАТА ПО ГАРАНЦИЈАМА (5275)</t>
  </si>
  <si>
    <t>Отплата камата по гаранцијама</t>
  </si>
  <si>
    <t>ПРАТЕЋИ ТРОШКОВИ ЗАДУЖИВАЊА (од 5277 до 5279)</t>
  </si>
  <si>
    <t>Негативне курсне разлике</t>
  </si>
  <si>
    <t>Казне за кашњење</t>
  </si>
  <si>
    <t>Остали пратећи трошкови задуживања</t>
  </si>
  <si>
    <t>СУБВЕНЦИЈЕ (5281 + 5284 + 5287 + 5290)</t>
  </si>
  <si>
    <t>СУБВЕНЦИЈЕ ЈАВНИМ НЕФИНАНСИЈСКИМ ПРЕДУЗЕЋИМА И ОРГАНИЗАЦИЈАМА (5282 + 5283)</t>
  </si>
  <si>
    <t>Текуће субвенције јавним нефинансијским предузећима и организацијама</t>
  </si>
  <si>
    <t>Капиталне субвенције јавним нефинансијским предузећима и организацијама</t>
  </si>
  <si>
    <t>СУБВЕНЦИЈЕ ПРИВАТНИМ ФИНАНСИЈСКИМ ИНСТИТУЦИЈАМА (5285 + 5286)</t>
  </si>
  <si>
    <t>Текуће субвенције приватним финансијским институцијама</t>
  </si>
  <si>
    <t>Капиталне субвенције приватним финансијским институцијама</t>
  </si>
  <si>
    <t>СУБВЕНЦИЈЕ ЈАВНИМ ФИНАНСИЈСКИМ ИНСТИТУЦИЈАМА (5288 + 5289)</t>
  </si>
  <si>
    <t>Текуће субвенције јавним финансијским институцијама</t>
  </si>
  <si>
    <t>Капиталне субвенције јавним финансијским институцијама</t>
  </si>
  <si>
    <t>СУБВЕНЦИЈЕ ПРИВАТНИМ ПРЕДУЗЕЋИМА (5291 + 5292)</t>
  </si>
  <si>
    <t>Текуће субвенције приватним предузећима</t>
  </si>
  <si>
    <t>Капиталне субвенције приватним предузећима</t>
  </si>
  <si>
    <t>ДОНАЦИЈЕ, ДОТАЦИЈЕ И ТРАНСФЕРИ (5294 + 5297 + 5300 + 5303 + 5306)</t>
  </si>
  <si>
    <t>ДОНАЦИЈЕ СТРАНИМ ВЛАДАМА (5295 + 5296)</t>
  </si>
  <si>
    <t>Текуће донације страним владама</t>
  </si>
  <si>
    <t>Капиталне донације страним владама</t>
  </si>
  <si>
    <t>ДОТАЦИЈЕ МЕЂУНАРОДНИМ ОРГАНИЗАЦИЈАМА (5298 + 5299)</t>
  </si>
  <si>
    <t>Текуће дотације међународним организацијама</t>
  </si>
  <si>
    <t>Капиталне дотације међународним организацијама</t>
  </si>
  <si>
    <t>ТРАНСФЕРИ ОСТАЛИМ НИВОИМА ВЛАСТИ (5301 + 5302)</t>
  </si>
  <si>
    <t>Текући трансфери осталим нивоима власти</t>
  </si>
  <si>
    <t>Капитални трансфери осталим нивоима власти</t>
  </si>
  <si>
    <t>ДОТАЦИЈЕ ОРГАНИЗАЦИЈАМА ОБАВЕЗНОГ СОЦИЈАЛНОГ ОСИГУРАЊА (5304 + 5305)</t>
  </si>
  <si>
    <t>Текуће дотације организацијама обавезног социјалног осигурања</t>
  </si>
  <si>
    <t>Капиталне дотације организацијама обавезног социјалног осигурања</t>
  </si>
  <si>
    <t>ОСТАЛЕ ДОТАЦИЈЕ И ТРАНСФЕРИ (5307 + 5308)</t>
  </si>
  <si>
    <t>Остале текуће дотације и трансфери</t>
  </si>
  <si>
    <t>Остале капиталне дотације и трансфери</t>
  </si>
  <si>
    <t>СОЦИЈАЛНО ОСИГУРАЊЕ И СОЦИЈАЛНА ЗАШТИТА (5310 + 5314)</t>
  </si>
  <si>
    <t>ПРАВА ИЗ СОЦИЈАЛНОГ ОСИГУРАЊА (ОРГАНИЗАЦИЈЕ ОБАВЕЗНОГ СОЦИЈАЛНОГ ОСИГУРАЊА) (од 5311 до 5313)</t>
  </si>
  <si>
    <t>Права из социјалног осигурања која се исплаћују непосредно домаћинствима</t>
  </si>
  <si>
    <t>Права из социјалног осигурања која се исплаћују непосредно пружаоцима услуга</t>
  </si>
  <si>
    <t>Трансфери другим организацијама обавезног социјалног осигурања за доприносе за осигурање</t>
  </si>
  <si>
    <t>НАКНАДЕ ЗА СОЦИЈАЛНУ ЗАШТИТУ ИЗ БУЏЕТА (од 5315 до 5323)</t>
  </si>
  <si>
    <t>Накнаде из буџета у случају болести и инвалидности</t>
  </si>
  <si>
    <t>Накнаде из буџета за породиљско одсуство</t>
  </si>
  <si>
    <t>Накнаде из буџета за децу и породицу</t>
  </si>
  <si>
    <t>Накнаде из буџета за случај незапослености</t>
  </si>
  <si>
    <t>Старосне и породичне пензије из буџета</t>
  </si>
  <si>
    <t>Накнаде из буџета у случају смрти</t>
  </si>
  <si>
    <t>Накнаде из буџета за образовање, културу, науку и спорт</t>
  </si>
  <si>
    <t>Накнаде из буџета за становање и живот</t>
  </si>
  <si>
    <t>Остале накнаде из буџета</t>
  </si>
  <si>
    <t>ОСТАЛИ РАСХОДИ (5325 + 5328 + 5332 + 5334 + 5337 + 5339)</t>
  </si>
  <si>
    <t>ДОТАЦИЈЕ НЕВЛАДИНИМ ОРГАНИЗАЦИЈАМА (5326 + 5327)</t>
  </si>
  <si>
    <t>Дотације непрофитним организацијама које пружају помоћ домаћинствима</t>
  </si>
  <si>
    <t>Дотације осталим непрофитним институцијама</t>
  </si>
  <si>
    <t>ПОРЕЗИ, ОБАВЕЗНЕ ТАКСЕ И КАЗНЕ (од 5329 до 5331)</t>
  </si>
  <si>
    <t>Остали порези</t>
  </si>
  <si>
    <t>Обавезне таксе</t>
  </si>
  <si>
    <t>Новчане казне и пенали</t>
  </si>
  <si>
    <t>НОВЧАНЕ КАЗНЕ И ПЕНАЛИ ПО РЕШЕЊУ СУДОВА (5333)</t>
  </si>
  <si>
    <t>Новчане казне и пенали по решењу судова</t>
  </si>
  <si>
    <t>НАКНАДА ШТЕТЕ ЗА ПОВРЕДЕ ИЛИ ШТЕТУ НАСТАЛУ УСЛЕД ЕЛЕМЕНТАРНИХ НЕПОГОДА ИЛИ ДРУГИХ ПРИРОДНИХ УЗРОКА (5335 + 5336)</t>
  </si>
  <si>
    <t>Накнада штете за повреде или штету насталу услед елементарних непогода</t>
  </si>
  <si>
    <t>Накнада штете од дивљачи</t>
  </si>
  <si>
    <t>НАКНАДА ШТЕТЕ ЗА ПОВРЕДЕ ИЛИ ШТЕТУ НАНЕТУ ОД СТРАНЕ ДРЖАВНИХ ОРГАНА (5338)</t>
  </si>
  <si>
    <t>Накнада штете за повреде или штету нанетих од стране државних органа</t>
  </si>
  <si>
    <t>РАСХОДИ КОЈИ СЕ ФИНАНСИРАЈУ ИЗ СРЕДСТАВА ЗА РЕАЛИЗАЦИЈУ НАЦИОНАЛНОГ ИНВЕСТИЦИОНОГ ПЛАНА (5340)</t>
  </si>
  <si>
    <t>Расходи који се финансирају из средстава за реализацију националног инвестиционог плана</t>
  </si>
  <si>
    <t>ИЗДАЦИ ЗА НЕФИНАНСИЈСКУ ИМОВИНУ (5342 + 5364 + 5373 + 5376 + 5384)</t>
  </si>
  <si>
    <t>ОСНОВНА СРЕДСТВА (5343 + 5348 + 5358 + 5360 + 5362)</t>
  </si>
  <si>
    <t>ЗГРАДЕ И ГРАЂЕВИНСКИ ОБЈЕКТИ (од 5344 до 5347)</t>
  </si>
  <si>
    <t>Куповина зграда и објеката</t>
  </si>
  <si>
    <t>Изградња зграда и објеката</t>
  </si>
  <si>
    <t>Капитално одржавање зграда и објеката</t>
  </si>
  <si>
    <t>Пројектно планирање</t>
  </si>
  <si>
    <t>МАШИНЕ И ОПРЕМА (од 5349 до 5357)</t>
  </si>
  <si>
    <t>Опрема за саобраћај</t>
  </si>
  <si>
    <t>Административна опрема</t>
  </si>
  <si>
    <t>Опрема за пољопривреду</t>
  </si>
  <si>
    <t>Опрема за заштиту животне средине</t>
  </si>
  <si>
    <t>Медицинска и лабораторијска опрема</t>
  </si>
  <si>
    <t>Опрема за образовање, културу и спорт</t>
  </si>
  <si>
    <t>Опрема за војску</t>
  </si>
  <si>
    <t>Опрема за јавну безбедност</t>
  </si>
  <si>
    <t>Опрема за производњу, моторна, непокретна и немоторна опрема</t>
  </si>
  <si>
    <t>ОСТАЛЕ НЕКРЕТНИНЕ И ОПРЕМА (5359)</t>
  </si>
  <si>
    <t>Остале некретнине и опрема</t>
  </si>
  <si>
    <t>КУЛТИВИСАНА ИМОВИНА (5361)</t>
  </si>
  <si>
    <t>Култивисана имовина</t>
  </si>
  <si>
    <t>НЕМАТЕРИЈАЛНА ИМОВИНА (5363)</t>
  </si>
  <si>
    <t>Нематеријална имовина</t>
  </si>
  <si>
    <t>ЗАЛИХЕ (5365 + 5367 + 5371)</t>
  </si>
  <si>
    <t>РОБНЕ РЕЗЕРВЕ (5366)</t>
  </si>
  <si>
    <t>Робне резерве</t>
  </si>
  <si>
    <t>ЗАЛИХЕ ПРОИЗВОДЊЕ (од 5368 до 5370)</t>
  </si>
  <si>
    <t>Залихе материјала</t>
  </si>
  <si>
    <t>Залихе недовршене производње</t>
  </si>
  <si>
    <t>Залихе готових производа</t>
  </si>
  <si>
    <t>ЗАЛИХЕ РОБЕ ЗА ДАЉУ ПРОДАЈУ (5372)</t>
  </si>
  <si>
    <t>Залихе робе за даљу продају</t>
  </si>
  <si>
    <t>ДРАГОЦЕНОСТИ (5374)</t>
  </si>
  <si>
    <t>ДРАГОЦЕНОСТИ (5375)</t>
  </si>
  <si>
    <t>Драгоцености</t>
  </si>
  <si>
    <t>ПРИРОДНА ИМОВИНА (5377 + 5379 + 5381)</t>
  </si>
  <si>
    <t>ЗЕМЉИШТЕ (5378)</t>
  </si>
  <si>
    <t>Земљиште</t>
  </si>
  <si>
    <t>РУДНА БОГАТСТВА (5380)</t>
  </si>
  <si>
    <t>Копови</t>
  </si>
  <si>
    <t>ШУМЕ И ВОДЕ (5382 + 5383)</t>
  </si>
  <si>
    <t>Шуме</t>
  </si>
  <si>
    <t>Воде</t>
  </si>
  <si>
    <t>НЕФИНАНСИЈСКА ИМОВИНА КОЈА СЕ ФИНАНСИРА ИЗ СРЕДСТАВА ЗА РЕАЛИЗАЦИЈУ НАЦИОНАЛНОГ ИНВЕСТИЦИОНОГ ПЛАНА (5385)</t>
  </si>
  <si>
    <t>НЕФИНАНСИЈСКА ИМОВИНА КОЈА СЕ ФИНАНСИРА ИЗ СРЕДСТАВА ЗА РЕАЛИЗАЦИЈУ НАЦИОНАЛНОГ ИНВЕСТИЦИОНОГ ПЛАНА (5386)</t>
  </si>
  <si>
    <t>Нефинансијска имовина која се финансира из средстава за реализацију националног инвестиционог плана</t>
  </si>
  <si>
    <t>ИЗДАЦИ ЗА ОТПЛАТУ ГЛАВНИЦЕ И НАБАВКУ ФИНАНСИЈСКЕ ИМОВИНЕ (5388 + 5413)</t>
  </si>
  <si>
    <t>ОТПЛАТА ГЛАВНИЦЕ (5389 + 5399 + 5407 + 5409 + 5411)</t>
  </si>
  <si>
    <t>ОТПЛАТА ГЛАВНИЦЕ ДОМАЋИМ КРЕДИТОРИМА (од 5390 до 5398)</t>
  </si>
  <si>
    <t>Отплата главнице на домаће хартије од вредности, изузев акција</t>
  </si>
  <si>
    <t>Отплата главнице осталим нивоима власти</t>
  </si>
  <si>
    <t>Отплата главнице домаћим јавним финансијским институцијама</t>
  </si>
  <si>
    <t>Отплата главнице домаћим пословним банкама</t>
  </si>
  <si>
    <t>Отплата главнице осталим домаћим кредиторима</t>
  </si>
  <si>
    <t>Отплата главнице домаћинствима у земљи</t>
  </si>
  <si>
    <t>Отплата главнице на домаће финансијске деривате</t>
  </si>
  <si>
    <t>Отплата домаћих меница</t>
  </si>
  <si>
    <t>ОТПЛАТА ГЛАВНИЦЕ СТРАНИМ КРЕДИТОРИМА (од 5400 до 5406)</t>
  </si>
  <si>
    <t>Отплата главнице на хартије од вредности, изузев акција, емитоване на иностраном финансијском тржишту</t>
  </si>
  <si>
    <t>Отплата главнице страним владама</t>
  </si>
  <si>
    <t>Отплата главнице мултилатералним институцијама</t>
  </si>
  <si>
    <t>Отплате главнице страним пословним банкама</t>
  </si>
  <si>
    <t>Отплате главнице осталим страним кредиторима</t>
  </si>
  <si>
    <t>Отплата главнице на стране финансијске деривате</t>
  </si>
  <si>
    <t>ОТПЛАТА ГЛАВНИЦЕ ПО ГАРАНЦИЈАМА (5408)</t>
  </si>
  <si>
    <t>Отплата главнице по гаранцијама</t>
  </si>
  <si>
    <t>ОТПЛАТА ГЛАВНИЦЕ ЗА ФИНАНСИЈСКИ ЛИЗИНГ (5410)</t>
  </si>
  <si>
    <t>Отплата главнице за финансијски лизинг</t>
  </si>
  <si>
    <t>ОТПЛАТА ГАРАНЦИЈА ПО КОМЕРЦИЈАЛНИМ ТРАНСАКЦИЈАМА (5412)</t>
  </si>
  <si>
    <t>Отплата гаранција по комерцијалним трансакцијама</t>
  </si>
  <si>
    <t>НАБАВКА ФИНАНСИЈСКЕ ИМОВИНЕ (5414 + 5424 + 5433)</t>
  </si>
  <si>
    <t>НАБАВКА ДОМАЋЕ ФИНАНСИЈСКЕ ИМОВИНЕ (од 5415 до 5423)</t>
  </si>
  <si>
    <t>Набавка домаћих хартија од вредности, изузев акција</t>
  </si>
  <si>
    <t>Кредити осталим нивоима власти</t>
  </si>
  <si>
    <t>Кредити домаћим јавним финансијским институцијама</t>
  </si>
  <si>
    <t>Кредити домаћим пословним банкама</t>
  </si>
  <si>
    <t>Кредити домаћим нефинансијским јавним институцијама</t>
  </si>
  <si>
    <t>Кредити физичким лицима и домаћинствима у земљи</t>
  </si>
  <si>
    <t>Кредити невладиним организацијама у земљи</t>
  </si>
  <si>
    <t>Кредити домаћим нефинансијским приватним предузећима</t>
  </si>
  <si>
    <t>Набавка домаћих акција и осталог капитала</t>
  </si>
  <si>
    <t>НАБАВКА СТРАНЕ ФИНАНСИЈСКЕ ИМОВИНЕ (од 5425 до 5432)</t>
  </si>
  <si>
    <t>Набавка страних хартија од вредности, изузев акција</t>
  </si>
  <si>
    <t>Кредити страним владама</t>
  </si>
  <si>
    <t>Кредити међународним организацијама</t>
  </si>
  <si>
    <t>Кредити страним пословним банкама</t>
  </si>
  <si>
    <t>Кредити страним нефинансијским институцијама</t>
  </si>
  <si>
    <t>Кредити страним невладиним организацијама</t>
  </si>
  <si>
    <t>Набавка страних акција и осталог капитала</t>
  </si>
  <si>
    <t>Куповина стране валуте</t>
  </si>
  <si>
    <t>НАБАВКА ФИНАНСИЈСКЕ ИМОВИНЕ КОЈА СЕ ФИНАНСИРА ИЗ СРЕДСТАВА ЗА РЕАЛИЗАЦИЈУ НАЦИОНАЛНОГ ИНВЕСТИЦИОНОГ ПЛАНА (5434)</t>
  </si>
  <si>
    <t xml:space="preserve">Набавка финансијске имовине која се финансира из средстава за реализацију националног инвестиционог плана </t>
  </si>
  <si>
    <t>УКУПНИ РАСХОДИ И ИЗДАЦИ (5172 + 5387)</t>
  </si>
  <si>
    <t>ОПШТА БОЛНИЦА ПАНЧЕВО</t>
  </si>
  <si>
    <t>др Слободан Овука</t>
  </si>
  <si>
    <t>ВД Директора ОБ Панчево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</si>
  <si>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</si>
  <si>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ИЗМЕНА И ДОПУНА ФИНАНСИЈСКОГ ПЛАНА ЗА 2025. ГОДИНУ</t>
  </si>
  <si>
    <t>06.08.2025.</t>
  </si>
</sst>
</file>

<file path=xl/styles.xml><?xml version="1.0" encoding="utf-8"?>
<styleSheet xmlns="http://schemas.openxmlformats.org/spreadsheetml/2006/main">
  <numFmts count="1">
    <numFmt numFmtId="164" formatCode="#,###"/>
  </numFmts>
  <fonts count="15"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</font>
    <font>
      <b/>
      <sz val="12"/>
      <name val="Times New Roman"/>
      <family val="1"/>
      <charset val="238"/>
    </font>
    <font>
      <b/>
      <sz val="9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Times New Roman"/>
      <family val="1"/>
    </font>
    <font>
      <b/>
      <sz val="20"/>
      <name val="Times New Roman"/>
      <family val="1"/>
      <charset val="238"/>
    </font>
    <font>
      <sz val="12"/>
      <name val="Times New Roman"/>
      <family val="1"/>
      <charset val="238"/>
    </font>
    <font>
      <sz val="16"/>
      <color theme="1"/>
      <name val="Times New Roman"/>
      <family val="1"/>
      <charset val="238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7">
    <xf numFmtId="0" fontId="0" fillId="0" borderId="0"/>
    <xf numFmtId="0" fontId="1" fillId="0" borderId="0"/>
    <xf numFmtId="0" fontId="2" fillId="0" borderId="0"/>
    <xf numFmtId="0" fontId="8" fillId="0" borderId="0"/>
    <xf numFmtId="0" fontId="8" fillId="0" borderId="0"/>
    <xf numFmtId="0" fontId="8" fillId="0" borderId="0"/>
    <xf numFmtId="0" fontId="2" fillId="0" borderId="0"/>
  </cellStyleXfs>
  <cellXfs count="113">
    <xf numFmtId="0" fontId="0" fillId="0" borderId="0" xfId="0"/>
    <xf numFmtId="0" fontId="1" fillId="0" borderId="0" xfId="1"/>
    <xf numFmtId="0" fontId="4" fillId="0" borderId="0" xfId="1" applyFont="1" applyAlignment="1">
      <alignment horizontal="left"/>
    </xf>
    <xf numFmtId="0" fontId="3" fillId="0" borderId="0" xfId="1" applyFont="1" applyAlignment="1">
      <alignment horizontal="left"/>
    </xf>
    <xf numFmtId="0" fontId="7" fillId="0" borderId="0" xfId="1" applyFont="1" applyAlignment="1">
      <alignment horizontal="left"/>
    </xf>
    <xf numFmtId="0" fontId="6" fillId="0" borderId="1" xfId="1" applyFont="1" applyBorder="1" applyAlignment="1">
      <alignment horizontal="center" vertical="center" wrapText="1"/>
    </xf>
    <xf numFmtId="49" fontId="6" fillId="0" borderId="2" xfId="1" applyNumberFormat="1" applyFont="1" applyBorder="1" applyAlignment="1">
      <alignment horizontal="center" vertical="center"/>
    </xf>
    <xf numFmtId="164" fontId="6" fillId="0" borderId="1" xfId="1" applyNumberFormat="1" applyFont="1" applyBorder="1" applyAlignment="1">
      <alignment horizontal="right" wrapText="1"/>
    </xf>
    <xf numFmtId="164" fontId="6" fillId="0" borderId="3" xfId="1" applyNumberFormat="1" applyFont="1" applyBorder="1" applyAlignment="1">
      <alignment horizontal="right" wrapText="1"/>
    </xf>
    <xf numFmtId="164" fontId="5" fillId="0" borderId="1" xfId="1" applyNumberFormat="1" applyFont="1" applyBorder="1" applyAlignment="1" applyProtection="1">
      <alignment horizontal="right" wrapText="1"/>
      <protection locked="0"/>
    </xf>
    <xf numFmtId="164" fontId="5" fillId="0" borderId="1" xfId="1" applyNumberFormat="1" applyFont="1" applyBorder="1" applyAlignment="1">
      <alignment horizontal="right" wrapText="1"/>
    </xf>
    <xf numFmtId="164" fontId="5" fillId="0" borderId="3" xfId="1" applyNumberFormat="1" applyFont="1" applyBorder="1" applyAlignment="1" applyProtection="1">
      <alignment horizontal="right" wrapText="1"/>
      <protection locked="0"/>
    </xf>
    <xf numFmtId="164" fontId="6" fillId="0" borderId="1" xfId="1" applyNumberFormat="1" applyFont="1" applyBorder="1" applyAlignment="1" applyProtection="1">
      <alignment horizontal="right" wrapText="1"/>
      <protection locked="0"/>
    </xf>
    <xf numFmtId="164" fontId="6" fillId="0" borderId="3" xfId="1" applyNumberFormat="1" applyFont="1" applyBorder="1" applyAlignment="1" applyProtection="1">
      <alignment horizontal="right" wrapText="1"/>
      <protection locked="0"/>
    </xf>
    <xf numFmtId="164" fontId="6" fillId="0" borderId="4" xfId="1" applyNumberFormat="1" applyFont="1" applyBorder="1" applyAlignment="1">
      <alignment horizontal="right" wrapText="1"/>
    </xf>
    <xf numFmtId="164" fontId="6" fillId="0" borderId="5" xfId="1" applyNumberFormat="1" applyFont="1" applyBorder="1" applyAlignment="1">
      <alignment horizontal="right" wrapText="1"/>
    </xf>
    <xf numFmtId="0" fontId="2" fillId="0" borderId="0" xfId="1" applyFont="1"/>
    <xf numFmtId="164" fontId="9" fillId="0" borderId="1" xfId="1" applyNumberFormat="1" applyFont="1" applyBorder="1" applyAlignment="1" applyProtection="1">
      <alignment horizontal="right" wrapText="1"/>
      <protection locked="0"/>
    </xf>
    <xf numFmtId="164" fontId="9" fillId="0" borderId="3" xfId="1" applyNumberFormat="1" applyFont="1" applyBorder="1" applyAlignment="1" applyProtection="1">
      <alignment horizontal="right" wrapText="1"/>
      <protection locked="0"/>
    </xf>
    <xf numFmtId="0" fontId="1" fillId="0" borderId="0" xfId="1" applyAlignment="1">
      <alignment horizontal="right"/>
    </xf>
    <xf numFmtId="0" fontId="5" fillId="0" borderId="0" xfId="1" applyFont="1" applyAlignment="1">
      <alignment horizontal="center"/>
    </xf>
    <xf numFmtId="0" fontId="5" fillId="0" borderId="0" xfId="1" applyFont="1"/>
    <xf numFmtId="0" fontId="4" fillId="0" borderId="0" xfId="1" applyFont="1" applyFill="1" applyBorder="1" applyAlignment="1"/>
    <xf numFmtId="0" fontId="6" fillId="0" borderId="2" xfId="1" applyFont="1" applyBorder="1" applyAlignment="1">
      <alignment horizontal="center" vertical="center" wrapText="1"/>
    </xf>
    <xf numFmtId="0" fontId="4" fillId="0" borderId="0" xfId="1" applyFont="1" applyAlignment="1">
      <alignment horizontal="left" vertical="center"/>
    </xf>
    <xf numFmtId="0" fontId="5" fillId="0" borderId="1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2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6" fillId="0" borderId="1" xfId="1" applyFont="1" applyBorder="1" applyAlignment="1">
      <alignment vertical="center" wrapText="1"/>
    </xf>
    <xf numFmtId="0" fontId="5" fillId="0" borderId="1" xfId="1" applyFont="1" applyBorder="1" applyAlignment="1">
      <alignment vertical="center" wrapText="1"/>
    </xf>
    <xf numFmtId="0" fontId="6" fillId="0" borderId="4" xfId="1" applyFont="1" applyBorder="1" applyAlignment="1">
      <alignment vertical="center" wrapText="1"/>
    </xf>
    <xf numFmtId="0" fontId="5" fillId="0" borderId="2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2" fillId="0" borderId="0" xfId="1" applyFont="1" applyAlignment="1">
      <alignment horizontal="center" vertical="center"/>
    </xf>
    <xf numFmtId="0" fontId="7" fillId="0" borderId="0" xfId="1" applyFont="1" applyAlignment="1">
      <alignment horizontal="left" vertical="center"/>
    </xf>
    <xf numFmtId="0" fontId="6" fillId="0" borderId="2" xfId="1" applyFont="1" applyBorder="1" applyAlignment="1" applyProtection="1">
      <alignment horizontal="center" vertical="center" wrapText="1"/>
    </xf>
    <xf numFmtId="0" fontId="5" fillId="0" borderId="2" xfId="1" applyFont="1" applyBorder="1" applyAlignment="1" applyProtection="1">
      <alignment horizontal="center" vertical="center" wrapText="1"/>
    </xf>
    <xf numFmtId="0" fontId="6" fillId="0" borderId="6" xfId="1" applyFont="1" applyBorder="1" applyAlignment="1" applyProtection="1">
      <alignment horizontal="center" vertical="center" wrapText="1"/>
    </xf>
    <xf numFmtId="164" fontId="6" fillId="0" borderId="1" xfId="1" applyNumberFormat="1" applyFont="1" applyBorder="1" applyAlignment="1" applyProtection="1">
      <alignment horizontal="right" wrapText="1"/>
    </xf>
    <xf numFmtId="164" fontId="6" fillId="0" borderId="3" xfId="1" applyNumberFormat="1" applyFont="1" applyBorder="1" applyAlignment="1" applyProtection="1">
      <alignment horizontal="right" wrapText="1"/>
    </xf>
    <xf numFmtId="164" fontId="5" fillId="0" borderId="1" xfId="1" applyNumberFormat="1" applyFont="1" applyBorder="1" applyAlignment="1" applyProtection="1">
      <alignment horizontal="right" wrapText="1"/>
    </xf>
    <xf numFmtId="0" fontId="6" fillId="0" borderId="0" xfId="1" applyFont="1" applyBorder="1" applyAlignment="1" applyProtection="1">
      <alignment horizontal="center" vertical="center" wrapText="1"/>
    </xf>
    <xf numFmtId="0" fontId="5" fillId="0" borderId="0" xfId="1" applyFont="1" applyBorder="1" applyAlignment="1">
      <alignment horizontal="center" vertical="center" wrapText="1"/>
    </xf>
    <xf numFmtId="0" fontId="6" fillId="0" borderId="0" xfId="1" applyFont="1" applyBorder="1" applyAlignment="1">
      <alignment vertical="center" wrapText="1"/>
    </xf>
    <xf numFmtId="164" fontId="6" fillId="0" borderId="0" xfId="1" applyNumberFormat="1" applyFont="1" applyBorder="1" applyAlignment="1">
      <alignment horizontal="right" wrapText="1"/>
    </xf>
    <xf numFmtId="0" fontId="11" fillId="0" borderId="0" xfId="6" applyFont="1" applyFill="1" applyAlignment="1" applyProtection="1">
      <alignment horizontal="left" vertical="center"/>
    </xf>
    <xf numFmtId="49" fontId="6" fillId="2" borderId="1" xfId="1" applyNumberFormat="1" applyFont="1" applyFill="1" applyBorder="1" applyAlignment="1">
      <alignment horizontal="center" wrapText="1"/>
    </xf>
    <xf numFmtId="49" fontId="6" fillId="2" borderId="3" xfId="1" applyNumberFormat="1" applyFont="1" applyFill="1" applyBorder="1" applyAlignment="1">
      <alignment horizontal="center" wrapText="1"/>
    </xf>
    <xf numFmtId="49" fontId="6" fillId="2" borderId="2" xfId="6" applyNumberFormat="1" applyFont="1" applyFill="1" applyBorder="1" applyAlignment="1" applyProtection="1">
      <alignment horizontal="center" vertical="center" wrapText="1"/>
    </xf>
    <xf numFmtId="0" fontId="6" fillId="2" borderId="2" xfId="1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wrapText="1"/>
    </xf>
    <xf numFmtId="0" fontId="6" fillId="2" borderId="3" xfId="1" applyFont="1" applyFill="1" applyBorder="1" applyAlignment="1">
      <alignment horizontal="center" wrapText="1"/>
    </xf>
    <xf numFmtId="49" fontId="6" fillId="3" borderId="2" xfId="1" applyNumberFormat="1" applyFont="1" applyFill="1" applyBorder="1" applyAlignment="1">
      <alignment horizontal="center" wrapText="1"/>
    </xf>
    <xf numFmtId="49" fontId="6" fillId="3" borderId="1" xfId="1" applyNumberFormat="1" applyFont="1" applyFill="1" applyBorder="1" applyAlignment="1">
      <alignment horizontal="center" vertical="center" wrapText="1"/>
    </xf>
    <xf numFmtId="49" fontId="6" fillId="3" borderId="1" xfId="1" applyNumberFormat="1" applyFont="1" applyFill="1" applyBorder="1" applyAlignment="1">
      <alignment horizontal="center" wrapText="1"/>
    </xf>
    <xf numFmtId="49" fontId="6" fillId="3" borderId="3" xfId="1" applyNumberFormat="1" applyFont="1" applyFill="1" applyBorder="1" applyAlignment="1">
      <alignment horizontal="center" wrapText="1"/>
    </xf>
    <xf numFmtId="49" fontId="6" fillId="3" borderId="2" xfId="6" applyNumberFormat="1" applyFont="1" applyFill="1" applyBorder="1" applyAlignment="1" applyProtection="1">
      <alignment horizontal="center" vertical="center" wrapText="1"/>
    </xf>
    <xf numFmtId="49" fontId="6" fillId="3" borderId="1" xfId="6" applyNumberFormat="1" applyFont="1" applyFill="1" applyBorder="1" applyAlignment="1">
      <alignment horizontal="center" vertical="center" wrapText="1"/>
    </xf>
    <xf numFmtId="49" fontId="6" fillId="3" borderId="3" xfId="6" applyNumberFormat="1" applyFont="1" applyFill="1" applyBorder="1" applyAlignment="1">
      <alignment horizontal="center" vertical="center" wrapText="1"/>
    </xf>
    <xf numFmtId="0" fontId="4" fillId="0" borderId="0" xfId="1" applyFont="1" applyAlignment="1">
      <alignment horizontal="left" vertical="center" wrapText="1"/>
    </xf>
    <xf numFmtId="0" fontId="2" fillId="0" borderId="0" xfId="1" applyFont="1" applyAlignment="1">
      <alignment vertical="center" wrapText="1"/>
    </xf>
    <xf numFmtId="0" fontId="5" fillId="0" borderId="0" xfId="1" applyFont="1" applyAlignment="1">
      <alignment vertical="center" wrapText="1"/>
    </xf>
    <xf numFmtId="0" fontId="12" fillId="0" borderId="0" xfId="0" applyFont="1"/>
    <xf numFmtId="164" fontId="0" fillId="0" borderId="0" xfId="0" applyNumberFormat="1"/>
    <xf numFmtId="164" fontId="5" fillId="4" borderId="1" xfId="1" applyNumberFormat="1" applyFont="1" applyFill="1" applyBorder="1" applyAlignment="1" applyProtection="1">
      <alignment horizontal="right" wrapText="1"/>
      <protection locked="0"/>
    </xf>
    <xf numFmtId="164" fontId="9" fillId="4" borderId="1" xfId="1" applyNumberFormat="1" applyFont="1" applyFill="1" applyBorder="1" applyAlignment="1" applyProtection="1">
      <alignment horizontal="right" wrapText="1"/>
      <protection locked="0"/>
    </xf>
    <xf numFmtId="164" fontId="5" fillId="4" borderId="3" xfId="1" applyNumberFormat="1" applyFont="1" applyFill="1" applyBorder="1" applyAlignment="1" applyProtection="1">
      <alignment horizontal="right" wrapText="1"/>
      <protection locked="0"/>
    </xf>
    <xf numFmtId="49" fontId="6" fillId="2" borderId="1" xfId="6" applyNumberFormat="1" applyFont="1" applyFill="1" applyBorder="1" applyAlignment="1" applyProtection="1">
      <alignment horizontal="center" vertical="center" wrapText="1"/>
    </xf>
    <xf numFmtId="0" fontId="6" fillId="2" borderId="1" xfId="1" applyFont="1" applyFill="1" applyBorder="1" applyAlignment="1">
      <alignment horizontal="center" vertical="center" wrapText="1"/>
    </xf>
    <xf numFmtId="49" fontId="6" fillId="3" borderId="1" xfId="6" applyNumberFormat="1" applyFont="1" applyFill="1" applyBorder="1" applyAlignment="1" applyProtection="1">
      <alignment horizontal="center" vertical="center" wrapText="1"/>
    </xf>
    <xf numFmtId="0" fontId="6" fillId="3" borderId="1" xfId="1" applyFont="1" applyFill="1" applyBorder="1" applyAlignment="1">
      <alignment horizontal="center" vertical="center" wrapText="1"/>
    </xf>
    <xf numFmtId="0" fontId="0" fillId="4" borderId="0" xfId="0" applyFill="1"/>
    <xf numFmtId="0" fontId="14" fillId="0" borderId="0" xfId="0" applyFont="1"/>
    <xf numFmtId="164" fontId="14" fillId="0" borderId="0" xfId="0" applyNumberFormat="1" applyFont="1"/>
    <xf numFmtId="49" fontId="14" fillId="0" borderId="0" xfId="0" applyNumberFormat="1" applyFont="1"/>
    <xf numFmtId="0" fontId="14" fillId="4" borderId="0" xfId="0" applyFont="1" applyFill="1"/>
    <xf numFmtId="49" fontId="14" fillId="4" borderId="0" xfId="0" applyNumberFormat="1" applyFont="1" applyFill="1"/>
    <xf numFmtId="0" fontId="0" fillId="4" borderId="0" xfId="0" applyFill="1" applyAlignment="1">
      <alignment horizontal="center" vertical="top" wrapText="1"/>
    </xf>
    <xf numFmtId="0" fontId="14" fillId="4" borderId="11" xfId="0" applyFont="1" applyFill="1" applyBorder="1" applyAlignment="1">
      <alignment horizontal="center" vertical="top" wrapText="1"/>
    </xf>
    <xf numFmtId="49" fontId="14" fillId="4" borderId="11" xfId="0" applyNumberFormat="1" applyFont="1" applyFill="1" applyBorder="1" applyAlignment="1">
      <alignment wrapText="1"/>
    </xf>
    <xf numFmtId="0" fontId="0" fillId="4" borderId="0" xfId="0" applyFill="1" applyAlignment="1">
      <alignment wrapText="1"/>
    </xf>
    <xf numFmtId="164" fontId="5" fillId="0" borderId="1" xfId="1" applyNumberFormat="1" applyFont="1" applyFill="1" applyBorder="1" applyAlignment="1" applyProtection="1">
      <alignment horizontal="right" wrapText="1"/>
      <protection locked="0"/>
    </xf>
    <xf numFmtId="0" fontId="10" fillId="0" borderId="0" xfId="6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6" fillId="3" borderId="7" xfId="1" applyFont="1" applyFill="1" applyBorder="1" applyAlignment="1">
      <alignment horizontal="center" vertical="center" wrapText="1"/>
    </xf>
    <xf numFmtId="0" fontId="6" fillId="3" borderId="2" xfId="1" applyFont="1" applyFill="1" applyBorder="1" applyAlignment="1">
      <alignment horizontal="center" vertical="center" wrapText="1"/>
    </xf>
    <xf numFmtId="0" fontId="6" fillId="3" borderId="8" xfId="1" applyFont="1" applyFill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 vertical="center" wrapText="1"/>
    </xf>
    <xf numFmtId="0" fontId="2" fillId="3" borderId="1" xfId="1" applyFont="1" applyFill="1" applyBorder="1" applyAlignment="1">
      <alignment horizontal="center" vertical="center" wrapText="1"/>
    </xf>
    <xf numFmtId="0" fontId="6" fillId="3" borderId="9" xfId="1" applyFont="1" applyFill="1" applyBorder="1" applyAlignment="1">
      <alignment horizontal="center" vertical="center" wrapText="1"/>
    </xf>
    <xf numFmtId="0" fontId="6" fillId="3" borderId="1" xfId="6" applyFont="1" applyFill="1" applyBorder="1" applyAlignment="1">
      <alignment horizontal="center" vertical="center" wrapText="1"/>
    </xf>
    <xf numFmtId="0" fontId="6" fillId="3" borderId="3" xfId="1" applyFont="1" applyFill="1" applyBorder="1" applyAlignment="1">
      <alignment horizontal="center" vertical="center" wrapText="1"/>
    </xf>
    <xf numFmtId="0" fontId="6" fillId="3" borderId="2" xfId="6" applyFont="1" applyFill="1" applyBorder="1" applyAlignment="1" applyProtection="1">
      <alignment horizontal="center" vertical="center" wrapText="1"/>
    </xf>
    <xf numFmtId="49" fontId="6" fillId="3" borderId="1" xfId="6" applyNumberFormat="1" applyFont="1" applyFill="1" applyBorder="1" applyAlignment="1" applyProtection="1">
      <alignment horizontal="center" vertical="center" wrapText="1"/>
    </xf>
    <xf numFmtId="0" fontId="6" fillId="3" borderId="1" xfId="6" applyFont="1" applyFill="1" applyBorder="1" applyAlignment="1" applyProtection="1">
      <alignment horizontal="center" vertical="center" wrapText="1"/>
    </xf>
    <xf numFmtId="0" fontId="6" fillId="2" borderId="2" xfId="6" applyFont="1" applyFill="1" applyBorder="1" applyAlignment="1" applyProtection="1">
      <alignment horizontal="center" vertical="center" wrapText="1"/>
    </xf>
    <xf numFmtId="49" fontId="6" fillId="2" borderId="1" xfId="6" applyNumberFormat="1" applyFont="1" applyFill="1" applyBorder="1" applyAlignment="1" applyProtection="1">
      <alignment horizontal="center" vertical="center" wrapText="1"/>
    </xf>
    <xf numFmtId="0" fontId="6" fillId="2" borderId="1" xfId="6" applyFont="1" applyFill="1" applyBorder="1" applyAlignment="1" applyProtection="1">
      <alignment horizontal="center" vertical="center" wrapText="1"/>
    </xf>
    <xf numFmtId="0" fontId="6" fillId="2" borderId="1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vertical="center"/>
    </xf>
    <xf numFmtId="0" fontId="2" fillId="2" borderId="3" xfId="1" applyFont="1" applyFill="1" applyBorder="1" applyAlignment="1">
      <alignment vertical="center"/>
    </xf>
    <xf numFmtId="0" fontId="6" fillId="2" borderId="3" xfId="1" applyFont="1" applyFill="1" applyBorder="1" applyAlignment="1">
      <alignment horizontal="center" vertical="center" wrapText="1"/>
    </xf>
    <xf numFmtId="0" fontId="6" fillId="2" borderId="7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vertical="center"/>
    </xf>
    <xf numFmtId="0" fontId="6" fillId="2" borderId="8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vertical="center" wrapText="1"/>
    </xf>
    <xf numFmtId="0" fontId="2" fillId="2" borderId="8" xfId="1" applyFont="1" applyFill="1" applyBorder="1" applyAlignment="1">
      <alignment vertical="center"/>
    </xf>
    <xf numFmtId="0" fontId="2" fillId="2" borderId="9" xfId="1" applyFont="1" applyFill="1" applyBorder="1" applyAlignment="1">
      <alignment vertical="center"/>
    </xf>
    <xf numFmtId="164" fontId="6" fillId="0" borderId="10" xfId="1" applyNumberFormat="1" applyFont="1" applyBorder="1" applyAlignment="1">
      <alignment horizontal="center" wrapText="1"/>
    </xf>
    <xf numFmtId="0" fontId="6" fillId="0" borderId="0" xfId="1" applyFont="1" applyAlignment="1">
      <alignment horizontal="center" wrapText="1"/>
    </xf>
    <xf numFmtId="0" fontId="6" fillId="0" borderId="0" xfId="1" applyFont="1" applyAlignment="1">
      <alignment horizontal="center"/>
    </xf>
    <xf numFmtId="0" fontId="13" fillId="0" borderId="0" xfId="0" applyFont="1" applyAlignment="1">
      <alignment horizontal="center"/>
    </xf>
  </cellXfs>
  <cellStyles count="7">
    <cellStyle name="Normal" xfId="0" builtinId="0"/>
    <cellStyle name="Normal 2" xfId="1"/>
    <cellStyle name="Normal 2 2" xfId="2"/>
    <cellStyle name="Normal 3" xfId="3"/>
    <cellStyle name="Normal 3 2" xfId="4"/>
    <cellStyle name="Normal 4" xfId="5"/>
    <cellStyle name="Normal_ZR_Obrasci_2005" xfId="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534"/>
  <sheetViews>
    <sheetView tabSelected="1" topLeftCell="A121" workbookViewId="0">
      <selection activeCell="K4" sqref="K4"/>
    </sheetView>
  </sheetViews>
  <sheetFormatPr defaultRowHeight="33.75" customHeight="1"/>
  <cols>
    <col min="2" max="2" width="9.5703125" customWidth="1"/>
    <col min="3" max="3" width="36.85546875" customWidth="1"/>
    <col min="4" max="4" width="10" customWidth="1"/>
    <col min="5" max="5" width="10.42578125" customWidth="1"/>
    <col min="6" max="6" width="10.140625" customWidth="1"/>
    <col min="8" max="8" width="10.5703125" customWidth="1"/>
    <col min="11" max="11" width="12" style="73" customWidth="1"/>
    <col min="12" max="12" width="10.7109375" customWidth="1"/>
  </cols>
  <sheetData>
    <row r="1" spans="1:11" ht="33.75" customHeight="1">
      <c r="A1" s="63" t="s">
        <v>461</v>
      </c>
      <c r="B1" s="63"/>
      <c r="C1" s="63"/>
    </row>
    <row r="2" spans="1:11" ht="33.75" customHeight="1">
      <c r="A2" s="63" t="s">
        <v>466</v>
      </c>
      <c r="B2" s="63"/>
      <c r="C2" s="63"/>
    </row>
    <row r="3" spans="1:11" ht="54" customHeight="1">
      <c r="A3" s="46"/>
      <c r="B3" s="83" t="s">
        <v>465</v>
      </c>
      <c r="C3" s="84"/>
      <c r="D3" s="84"/>
      <c r="E3" s="84"/>
      <c r="F3" s="84"/>
      <c r="G3" s="84"/>
      <c r="H3" s="84"/>
      <c r="I3" s="84"/>
      <c r="J3" s="1"/>
    </row>
    <row r="4" spans="1:11" ht="33.75" customHeight="1">
      <c r="A4" s="3"/>
      <c r="B4" s="24"/>
      <c r="C4" s="60"/>
      <c r="D4" s="2"/>
      <c r="E4" s="1"/>
      <c r="F4" s="1"/>
      <c r="G4" s="1"/>
      <c r="H4" s="1"/>
      <c r="I4" s="1"/>
      <c r="J4" s="1"/>
    </row>
    <row r="5" spans="1:11" ht="33.75" customHeight="1">
      <c r="A5" s="4" t="s">
        <v>0</v>
      </c>
      <c r="B5" s="1"/>
      <c r="C5" s="1"/>
      <c r="D5" s="1"/>
      <c r="E5" s="1"/>
      <c r="F5" s="1"/>
      <c r="G5" s="1"/>
      <c r="H5" s="1"/>
      <c r="I5" s="1"/>
      <c r="J5" s="1"/>
    </row>
    <row r="6" spans="1:11" ht="33.75" customHeight="1" thickBot="1">
      <c r="A6" s="1"/>
      <c r="B6" s="1"/>
      <c r="C6" s="1"/>
      <c r="D6" s="1"/>
      <c r="E6" s="1"/>
      <c r="F6" s="1"/>
      <c r="G6" s="1"/>
      <c r="H6" s="1"/>
      <c r="I6" s="1"/>
      <c r="J6" s="19" t="s">
        <v>1</v>
      </c>
    </row>
    <row r="7" spans="1:11" ht="33.75" customHeight="1">
      <c r="A7" s="85" t="s">
        <v>2</v>
      </c>
      <c r="B7" s="87" t="s">
        <v>3</v>
      </c>
      <c r="C7" s="87" t="s">
        <v>4</v>
      </c>
      <c r="D7" s="87" t="s">
        <v>5</v>
      </c>
      <c r="E7" s="87"/>
      <c r="F7" s="87"/>
      <c r="G7" s="87"/>
      <c r="H7" s="87"/>
      <c r="I7" s="87"/>
      <c r="J7" s="90"/>
    </row>
    <row r="8" spans="1:11" ht="33.75" customHeight="1">
      <c r="A8" s="86"/>
      <c r="B8" s="88"/>
      <c r="C8" s="89"/>
      <c r="D8" s="91" t="s">
        <v>6</v>
      </c>
      <c r="E8" s="88" t="s">
        <v>7</v>
      </c>
      <c r="F8" s="88"/>
      <c r="G8" s="88"/>
      <c r="H8" s="88"/>
      <c r="I8" s="88" t="s">
        <v>8</v>
      </c>
      <c r="J8" s="92" t="s">
        <v>9</v>
      </c>
    </row>
    <row r="9" spans="1:11" ht="39.75" customHeight="1">
      <c r="A9" s="86"/>
      <c r="B9" s="88"/>
      <c r="C9" s="89"/>
      <c r="D9" s="91"/>
      <c r="E9" s="71" t="s">
        <v>10</v>
      </c>
      <c r="F9" s="71" t="s">
        <v>11</v>
      </c>
      <c r="G9" s="71" t="s">
        <v>12</v>
      </c>
      <c r="H9" s="71" t="s">
        <v>13</v>
      </c>
      <c r="I9" s="88"/>
      <c r="J9" s="92"/>
    </row>
    <row r="10" spans="1:11" ht="33.75" customHeight="1">
      <c r="A10" s="53">
        <v>1</v>
      </c>
      <c r="B10" s="54">
        <v>2</v>
      </c>
      <c r="C10" s="54">
        <v>3</v>
      </c>
      <c r="D10" s="55">
        <v>4</v>
      </c>
      <c r="E10" s="55">
        <v>5</v>
      </c>
      <c r="F10" s="55">
        <v>6</v>
      </c>
      <c r="G10" s="55">
        <v>7</v>
      </c>
      <c r="H10" s="55">
        <v>8</v>
      </c>
      <c r="I10" s="55">
        <v>9</v>
      </c>
      <c r="J10" s="56">
        <v>10</v>
      </c>
    </row>
    <row r="11" spans="1:11" ht="37.5" customHeight="1">
      <c r="A11" s="6">
        <v>5001</v>
      </c>
      <c r="B11" s="5"/>
      <c r="C11" s="29" t="s">
        <v>14</v>
      </c>
      <c r="D11" s="39">
        <f>E11+F11+H11+I11+J11</f>
        <v>3913989</v>
      </c>
      <c r="E11" s="39">
        <f>SUM(E12)</f>
        <v>12000</v>
      </c>
      <c r="F11" s="39">
        <f>SUM(F12)</f>
        <v>52128</v>
      </c>
      <c r="G11" s="39"/>
      <c r="H11" s="39">
        <f>SUM(H12)</f>
        <v>3809661</v>
      </c>
      <c r="I11" s="39">
        <f>SUM(I12)</f>
        <v>8000</v>
      </c>
      <c r="J11" s="40">
        <f>J12+J136</f>
        <v>32200</v>
      </c>
    </row>
    <row r="12" spans="1:11" ht="33.75" customHeight="1">
      <c r="A12" s="6">
        <v>5002</v>
      </c>
      <c r="B12" s="5">
        <v>700000</v>
      </c>
      <c r="C12" s="29" t="s">
        <v>15</v>
      </c>
      <c r="D12" s="39">
        <f>D91+D120+D125+D129+D79</f>
        <v>3912289</v>
      </c>
      <c r="E12" s="39">
        <f>E13+E65+E79+E91+E120+E125+E129</f>
        <v>12000</v>
      </c>
      <c r="F12" s="39">
        <v>52128</v>
      </c>
      <c r="G12" s="39"/>
      <c r="H12" s="39">
        <f>H125+H120+H91</f>
        <v>3809661</v>
      </c>
      <c r="I12" s="39">
        <v>8000</v>
      </c>
      <c r="J12" s="40">
        <f>J91+J120+J125+J129</f>
        <v>30500</v>
      </c>
      <c r="K12" s="74"/>
    </row>
    <row r="13" spans="1:11" ht="33.75" customHeight="1">
      <c r="A13" s="23">
        <v>5003</v>
      </c>
      <c r="B13" s="5">
        <v>710000</v>
      </c>
      <c r="C13" s="29" t="s">
        <v>16</v>
      </c>
      <c r="D13" s="39">
        <v>0</v>
      </c>
      <c r="E13" s="39">
        <v>0</v>
      </c>
      <c r="F13" s="39">
        <v>0</v>
      </c>
      <c r="G13" s="39">
        <v>0</v>
      </c>
      <c r="H13" s="39">
        <v>0</v>
      </c>
      <c r="I13" s="39">
        <v>0</v>
      </c>
      <c r="J13" s="40">
        <v>0</v>
      </c>
    </row>
    <row r="14" spans="1:11" ht="33.75" customHeight="1">
      <c r="A14" s="23">
        <v>5004</v>
      </c>
      <c r="B14" s="5">
        <v>711000</v>
      </c>
      <c r="C14" s="29" t="s">
        <v>17</v>
      </c>
      <c r="D14" s="39">
        <v>0</v>
      </c>
      <c r="E14" s="39">
        <v>0</v>
      </c>
      <c r="F14" s="39">
        <v>0</v>
      </c>
      <c r="G14" s="39">
        <v>0</v>
      </c>
      <c r="H14" s="39">
        <v>0</v>
      </c>
      <c r="I14" s="39">
        <v>0</v>
      </c>
      <c r="J14" s="40">
        <v>0</v>
      </c>
    </row>
    <row r="15" spans="1:11" ht="33.75" customHeight="1">
      <c r="A15" s="32">
        <v>5005</v>
      </c>
      <c r="B15" s="25">
        <v>711100</v>
      </c>
      <c r="C15" s="30" t="s">
        <v>18</v>
      </c>
      <c r="D15" s="10">
        <v>0</v>
      </c>
      <c r="E15" s="9"/>
      <c r="F15" s="9"/>
      <c r="G15" s="9"/>
      <c r="H15" s="9"/>
      <c r="I15" s="9"/>
      <c r="J15" s="11"/>
    </row>
    <row r="16" spans="1:11" ht="33.75" customHeight="1">
      <c r="A16" s="93" t="s">
        <v>2</v>
      </c>
      <c r="B16" s="94" t="s">
        <v>3</v>
      </c>
      <c r="C16" s="95" t="s">
        <v>4</v>
      </c>
      <c r="D16" s="88" t="s">
        <v>5</v>
      </c>
      <c r="E16" s="88"/>
      <c r="F16" s="88"/>
      <c r="G16" s="88"/>
      <c r="H16" s="88"/>
      <c r="I16" s="88"/>
      <c r="J16" s="92"/>
    </row>
    <row r="17" spans="1:10" ht="33.75" customHeight="1">
      <c r="A17" s="93"/>
      <c r="B17" s="94"/>
      <c r="C17" s="95"/>
      <c r="D17" s="91" t="s">
        <v>6</v>
      </c>
      <c r="E17" s="88" t="s">
        <v>7</v>
      </c>
      <c r="F17" s="88"/>
      <c r="G17" s="88"/>
      <c r="H17" s="88"/>
      <c r="I17" s="88" t="s">
        <v>8</v>
      </c>
      <c r="J17" s="92" t="s">
        <v>9</v>
      </c>
    </row>
    <row r="18" spans="1:10" ht="40.5" customHeight="1">
      <c r="A18" s="93"/>
      <c r="B18" s="94"/>
      <c r="C18" s="95"/>
      <c r="D18" s="91"/>
      <c r="E18" s="71" t="s">
        <v>10</v>
      </c>
      <c r="F18" s="71" t="s">
        <v>11</v>
      </c>
      <c r="G18" s="71" t="s">
        <v>12</v>
      </c>
      <c r="H18" s="71" t="s">
        <v>13</v>
      </c>
      <c r="I18" s="88"/>
      <c r="J18" s="92"/>
    </row>
    <row r="19" spans="1:10" ht="33.75" customHeight="1">
      <c r="A19" s="57" t="s">
        <v>19</v>
      </c>
      <c r="B19" s="70" t="s">
        <v>20</v>
      </c>
      <c r="C19" s="70" t="s">
        <v>21</v>
      </c>
      <c r="D19" s="58" t="s">
        <v>22</v>
      </c>
      <c r="E19" s="58" t="s">
        <v>23</v>
      </c>
      <c r="F19" s="58" t="s">
        <v>24</v>
      </c>
      <c r="G19" s="58" t="s">
        <v>25</v>
      </c>
      <c r="H19" s="58" t="s">
        <v>26</v>
      </c>
      <c r="I19" s="58" t="s">
        <v>27</v>
      </c>
      <c r="J19" s="59" t="s">
        <v>28</v>
      </c>
    </row>
    <row r="20" spans="1:10" ht="33.75" customHeight="1">
      <c r="A20" s="32">
        <v>5006</v>
      </c>
      <c r="B20" s="25">
        <v>711200</v>
      </c>
      <c r="C20" s="30" t="s">
        <v>29</v>
      </c>
      <c r="D20" s="10">
        <v>0</v>
      </c>
      <c r="E20" s="9"/>
      <c r="F20" s="9"/>
      <c r="G20" s="9"/>
      <c r="H20" s="9"/>
      <c r="I20" s="9"/>
      <c r="J20" s="11"/>
    </row>
    <row r="21" spans="1:10" ht="33.75" customHeight="1">
      <c r="A21" s="32">
        <v>5007</v>
      </c>
      <c r="B21" s="25">
        <v>711300</v>
      </c>
      <c r="C21" s="30" t="s">
        <v>30</v>
      </c>
      <c r="D21" s="10">
        <v>0</v>
      </c>
      <c r="E21" s="9"/>
      <c r="F21" s="9"/>
      <c r="G21" s="9"/>
      <c r="H21" s="9"/>
      <c r="I21" s="9"/>
      <c r="J21" s="11"/>
    </row>
    <row r="22" spans="1:10" ht="33.75" customHeight="1">
      <c r="A22" s="23">
        <v>5008</v>
      </c>
      <c r="B22" s="5">
        <v>712000</v>
      </c>
      <c r="C22" s="29" t="s">
        <v>31</v>
      </c>
      <c r="D22" s="7">
        <v>0</v>
      </c>
      <c r="E22" s="7">
        <v>0</v>
      </c>
      <c r="F22" s="7">
        <v>0</v>
      </c>
      <c r="G22" s="7">
        <v>0</v>
      </c>
      <c r="H22" s="7">
        <v>0</v>
      </c>
      <c r="I22" s="7">
        <v>0</v>
      </c>
      <c r="J22" s="8">
        <v>0</v>
      </c>
    </row>
    <row r="23" spans="1:10" ht="33.75" customHeight="1">
      <c r="A23" s="32">
        <v>5009</v>
      </c>
      <c r="B23" s="25">
        <v>712100</v>
      </c>
      <c r="C23" s="30" t="s">
        <v>32</v>
      </c>
      <c r="D23" s="10">
        <v>0</v>
      </c>
      <c r="E23" s="9"/>
      <c r="F23" s="9"/>
      <c r="G23" s="9"/>
      <c r="H23" s="9"/>
      <c r="I23" s="9"/>
      <c r="J23" s="11"/>
    </row>
    <row r="24" spans="1:10" ht="33.75" customHeight="1">
      <c r="A24" s="23">
        <v>5010</v>
      </c>
      <c r="B24" s="5">
        <v>713000</v>
      </c>
      <c r="C24" s="29" t="s">
        <v>33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8">
        <v>0</v>
      </c>
    </row>
    <row r="25" spans="1:10" ht="33.75" customHeight="1">
      <c r="A25" s="32">
        <v>5011</v>
      </c>
      <c r="B25" s="25">
        <v>713100</v>
      </c>
      <c r="C25" s="30" t="s">
        <v>34</v>
      </c>
      <c r="D25" s="10">
        <v>0</v>
      </c>
      <c r="E25" s="9"/>
      <c r="F25" s="9"/>
      <c r="G25" s="9"/>
      <c r="H25" s="9"/>
      <c r="I25" s="9"/>
      <c r="J25" s="11"/>
    </row>
    <row r="26" spans="1:10" ht="33.75" customHeight="1">
      <c r="A26" s="32">
        <v>5012</v>
      </c>
      <c r="B26" s="25">
        <v>713200</v>
      </c>
      <c r="C26" s="30" t="s">
        <v>35</v>
      </c>
      <c r="D26" s="10">
        <v>0</v>
      </c>
      <c r="E26" s="9"/>
      <c r="F26" s="9"/>
      <c r="G26" s="9"/>
      <c r="H26" s="9"/>
      <c r="I26" s="9"/>
      <c r="J26" s="11"/>
    </row>
    <row r="27" spans="1:10" ht="33.75" customHeight="1">
      <c r="A27" s="32">
        <v>5013</v>
      </c>
      <c r="B27" s="25">
        <v>713300</v>
      </c>
      <c r="C27" s="30" t="s">
        <v>36</v>
      </c>
      <c r="D27" s="10">
        <v>0</v>
      </c>
      <c r="E27" s="9"/>
      <c r="F27" s="9"/>
      <c r="G27" s="9"/>
      <c r="H27" s="9"/>
      <c r="I27" s="9"/>
      <c r="J27" s="11"/>
    </row>
    <row r="28" spans="1:10" ht="33.75" customHeight="1">
      <c r="A28" s="32">
        <v>5014</v>
      </c>
      <c r="B28" s="25">
        <v>713400</v>
      </c>
      <c r="C28" s="30" t="s">
        <v>37</v>
      </c>
      <c r="D28" s="10">
        <v>0</v>
      </c>
      <c r="E28" s="9"/>
      <c r="F28" s="9"/>
      <c r="G28" s="9"/>
      <c r="H28" s="9"/>
      <c r="I28" s="9"/>
      <c r="J28" s="11"/>
    </row>
    <row r="29" spans="1:10" ht="33.75" customHeight="1">
      <c r="A29" s="32">
        <v>5015</v>
      </c>
      <c r="B29" s="25">
        <v>713500</v>
      </c>
      <c r="C29" s="30" t="s">
        <v>38</v>
      </c>
      <c r="D29" s="10">
        <v>0</v>
      </c>
      <c r="E29" s="9"/>
      <c r="F29" s="9"/>
      <c r="G29" s="9"/>
      <c r="H29" s="9"/>
      <c r="I29" s="9"/>
      <c r="J29" s="11"/>
    </row>
    <row r="30" spans="1:10" ht="33.75" customHeight="1">
      <c r="A30" s="32">
        <v>5016</v>
      </c>
      <c r="B30" s="25">
        <v>713600</v>
      </c>
      <c r="C30" s="30" t="s">
        <v>39</v>
      </c>
      <c r="D30" s="10">
        <v>0</v>
      </c>
      <c r="E30" s="12"/>
      <c r="F30" s="12"/>
      <c r="G30" s="12"/>
      <c r="H30" s="12"/>
      <c r="I30" s="12"/>
      <c r="J30" s="13"/>
    </row>
    <row r="31" spans="1:10" ht="33.75" customHeight="1">
      <c r="A31" s="23">
        <v>5017</v>
      </c>
      <c r="B31" s="5">
        <v>714000</v>
      </c>
      <c r="C31" s="29" t="s">
        <v>40</v>
      </c>
      <c r="D31" s="7">
        <v>0</v>
      </c>
      <c r="E31" s="7">
        <v>0</v>
      </c>
      <c r="F31" s="7">
        <v>0</v>
      </c>
      <c r="G31" s="7">
        <v>0</v>
      </c>
      <c r="H31" s="7">
        <v>0</v>
      </c>
      <c r="I31" s="7">
        <v>0</v>
      </c>
      <c r="J31" s="8">
        <v>0</v>
      </c>
    </row>
    <row r="32" spans="1:10" ht="33.75" customHeight="1">
      <c r="A32" s="32">
        <v>5018</v>
      </c>
      <c r="B32" s="25">
        <v>714100</v>
      </c>
      <c r="C32" s="30" t="s">
        <v>41</v>
      </c>
      <c r="D32" s="10">
        <v>0</v>
      </c>
      <c r="E32" s="9"/>
      <c r="F32" s="9"/>
      <c r="G32" s="9"/>
      <c r="H32" s="9"/>
      <c r="I32" s="9"/>
      <c r="J32" s="11"/>
    </row>
    <row r="33" spans="1:10" ht="33.75" customHeight="1">
      <c r="A33" s="32">
        <v>5019</v>
      </c>
      <c r="B33" s="25">
        <v>714300</v>
      </c>
      <c r="C33" s="30" t="s">
        <v>42</v>
      </c>
      <c r="D33" s="10">
        <v>0</v>
      </c>
      <c r="E33" s="9"/>
      <c r="F33" s="9"/>
      <c r="G33" s="9"/>
      <c r="H33" s="9"/>
      <c r="I33" s="9"/>
      <c r="J33" s="11"/>
    </row>
    <row r="34" spans="1:10" ht="33.75" customHeight="1">
      <c r="A34" s="32">
        <v>5020</v>
      </c>
      <c r="B34" s="25">
        <v>714400</v>
      </c>
      <c r="C34" s="30" t="s">
        <v>43</v>
      </c>
      <c r="D34" s="10">
        <v>0</v>
      </c>
      <c r="E34" s="9"/>
      <c r="F34" s="9"/>
      <c r="G34" s="9"/>
      <c r="H34" s="9"/>
      <c r="I34" s="9"/>
      <c r="J34" s="11"/>
    </row>
    <row r="35" spans="1:10" ht="33.75" customHeight="1">
      <c r="A35" s="32">
        <v>5021</v>
      </c>
      <c r="B35" s="25">
        <v>714500</v>
      </c>
      <c r="C35" s="30" t="s">
        <v>44</v>
      </c>
      <c r="D35" s="10">
        <v>0</v>
      </c>
      <c r="E35" s="9"/>
      <c r="F35" s="9"/>
      <c r="G35" s="9"/>
      <c r="H35" s="9"/>
      <c r="I35" s="9"/>
      <c r="J35" s="11"/>
    </row>
    <row r="36" spans="1:10" ht="33.75" customHeight="1">
      <c r="A36" s="32">
        <v>5022</v>
      </c>
      <c r="B36" s="25">
        <v>714600</v>
      </c>
      <c r="C36" s="30" t="s">
        <v>45</v>
      </c>
      <c r="D36" s="10">
        <v>0</v>
      </c>
      <c r="E36" s="9"/>
      <c r="F36" s="9"/>
      <c r="G36" s="9"/>
      <c r="H36" s="9"/>
      <c r="I36" s="9"/>
      <c r="J36" s="11"/>
    </row>
    <row r="37" spans="1:10" ht="33.75" customHeight="1">
      <c r="A37" s="23">
        <v>5023</v>
      </c>
      <c r="B37" s="5">
        <v>715000</v>
      </c>
      <c r="C37" s="29" t="s">
        <v>46</v>
      </c>
      <c r="D37" s="7">
        <v>0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8">
        <v>0</v>
      </c>
    </row>
    <row r="38" spans="1:10" ht="33.75" customHeight="1">
      <c r="A38" s="32">
        <v>5024</v>
      </c>
      <c r="B38" s="25">
        <v>715100</v>
      </c>
      <c r="C38" s="30" t="s">
        <v>47</v>
      </c>
      <c r="D38" s="10">
        <v>0</v>
      </c>
      <c r="E38" s="9"/>
      <c r="F38" s="9"/>
      <c r="G38" s="9"/>
      <c r="H38" s="9"/>
      <c r="I38" s="9"/>
      <c r="J38" s="11"/>
    </row>
    <row r="39" spans="1:10" ht="33.75" customHeight="1">
      <c r="A39" s="32">
        <v>5025</v>
      </c>
      <c r="B39" s="25">
        <v>715200</v>
      </c>
      <c r="C39" s="30" t="s">
        <v>48</v>
      </c>
      <c r="D39" s="10">
        <v>0</v>
      </c>
      <c r="E39" s="9"/>
      <c r="F39" s="9"/>
      <c r="G39" s="9"/>
      <c r="H39" s="9"/>
      <c r="I39" s="9"/>
      <c r="J39" s="11"/>
    </row>
    <row r="40" spans="1:10" ht="33.75" customHeight="1">
      <c r="A40" s="32">
        <v>5026</v>
      </c>
      <c r="B40" s="25">
        <v>715300</v>
      </c>
      <c r="C40" s="30" t="s">
        <v>49</v>
      </c>
      <c r="D40" s="10">
        <v>0</v>
      </c>
      <c r="E40" s="9"/>
      <c r="F40" s="9"/>
      <c r="G40" s="9"/>
      <c r="H40" s="9"/>
      <c r="I40" s="9"/>
      <c r="J40" s="11"/>
    </row>
    <row r="41" spans="1:10" ht="33.75" customHeight="1">
      <c r="A41" s="32">
        <v>5027</v>
      </c>
      <c r="B41" s="25">
        <v>715400</v>
      </c>
      <c r="C41" s="30" t="s">
        <v>50</v>
      </c>
      <c r="D41" s="10">
        <v>0</v>
      </c>
      <c r="E41" s="9"/>
      <c r="F41" s="9"/>
      <c r="G41" s="9"/>
      <c r="H41" s="9"/>
      <c r="I41" s="9"/>
      <c r="J41" s="11"/>
    </row>
    <row r="42" spans="1:10" ht="33.75" customHeight="1">
      <c r="A42" s="32">
        <v>5028</v>
      </c>
      <c r="B42" s="25">
        <v>715500</v>
      </c>
      <c r="C42" s="30" t="s">
        <v>51</v>
      </c>
      <c r="D42" s="10">
        <v>0</v>
      </c>
      <c r="E42" s="9"/>
      <c r="F42" s="9"/>
      <c r="G42" s="9"/>
      <c r="H42" s="9"/>
      <c r="I42" s="9"/>
      <c r="J42" s="11"/>
    </row>
    <row r="43" spans="1:10" ht="33.75" customHeight="1">
      <c r="A43" s="32">
        <v>5029</v>
      </c>
      <c r="B43" s="25">
        <v>715600</v>
      </c>
      <c r="C43" s="30" t="s">
        <v>52</v>
      </c>
      <c r="D43" s="10">
        <v>0</v>
      </c>
      <c r="E43" s="9"/>
      <c r="F43" s="9"/>
      <c r="G43" s="9"/>
      <c r="H43" s="9"/>
      <c r="I43" s="9"/>
      <c r="J43" s="11"/>
    </row>
    <row r="44" spans="1:10" ht="33.75" customHeight="1">
      <c r="A44" s="23">
        <v>5030</v>
      </c>
      <c r="B44" s="5">
        <v>716000</v>
      </c>
      <c r="C44" s="29" t="s">
        <v>53</v>
      </c>
      <c r="D44" s="7">
        <v>0</v>
      </c>
      <c r="E44" s="7">
        <v>0</v>
      </c>
      <c r="F44" s="7">
        <v>0</v>
      </c>
      <c r="G44" s="7">
        <v>0</v>
      </c>
      <c r="H44" s="7">
        <v>0</v>
      </c>
      <c r="I44" s="7">
        <v>0</v>
      </c>
      <c r="J44" s="8">
        <v>0</v>
      </c>
    </row>
    <row r="45" spans="1:10" ht="33.75" customHeight="1">
      <c r="A45" s="32">
        <v>5031</v>
      </c>
      <c r="B45" s="25">
        <v>716100</v>
      </c>
      <c r="C45" s="30" t="s">
        <v>54</v>
      </c>
      <c r="D45" s="10">
        <v>0</v>
      </c>
      <c r="E45" s="9"/>
      <c r="F45" s="9"/>
      <c r="G45" s="9"/>
      <c r="H45" s="9"/>
      <c r="I45" s="9"/>
      <c r="J45" s="11"/>
    </row>
    <row r="46" spans="1:10" ht="33.75" customHeight="1">
      <c r="A46" s="32">
        <v>5032</v>
      </c>
      <c r="B46" s="25">
        <v>716200</v>
      </c>
      <c r="C46" s="30" t="s">
        <v>55</v>
      </c>
      <c r="D46" s="10">
        <v>0</v>
      </c>
      <c r="E46" s="9"/>
      <c r="F46" s="9"/>
      <c r="G46" s="9"/>
      <c r="H46" s="9"/>
      <c r="I46" s="9"/>
      <c r="J46" s="11"/>
    </row>
    <row r="47" spans="1:10" ht="33.75" customHeight="1">
      <c r="A47" s="23">
        <v>5033</v>
      </c>
      <c r="B47" s="5">
        <v>717000</v>
      </c>
      <c r="C47" s="29" t="s">
        <v>56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8">
        <v>0</v>
      </c>
    </row>
    <row r="48" spans="1:10" ht="33.75" customHeight="1">
      <c r="A48" s="93" t="s">
        <v>2</v>
      </c>
      <c r="B48" s="94" t="s">
        <v>3</v>
      </c>
      <c r="C48" s="95" t="s">
        <v>4</v>
      </c>
      <c r="D48" s="88" t="s">
        <v>5</v>
      </c>
      <c r="E48" s="88"/>
      <c r="F48" s="88"/>
      <c r="G48" s="88"/>
      <c r="H48" s="88"/>
      <c r="I48" s="88"/>
      <c r="J48" s="92"/>
    </row>
    <row r="49" spans="1:10" ht="33.75" customHeight="1">
      <c r="A49" s="93"/>
      <c r="B49" s="94"/>
      <c r="C49" s="95"/>
      <c r="D49" s="91" t="s">
        <v>6</v>
      </c>
      <c r="E49" s="88" t="s">
        <v>7</v>
      </c>
      <c r="F49" s="88"/>
      <c r="G49" s="88"/>
      <c r="H49" s="88"/>
      <c r="I49" s="88" t="s">
        <v>8</v>
      </c>
      <c r="J49" s="92" t="s">
        <v>9</v>
      </c>
    </row>
    <row r="50" spans="1:10" ht="41.25" customHeight="1">
      <c r="A50" s="93"/>
      <c r="B50" s="94"/>
      <c r="C50" s="95"/>
      <c r="D50" s="91"/>
      <c r="E50" s="71" t="s">
        <v>10</v>
      </c>
      <c r="F50" s="71" t="s">
        <v>11</v>
      </c>
      <c r="G50" s="71" t="s">
        <v>12</v>
      </c>
      <c r="H50" s="71" t="s">
        <v>13</v>
      </c>
      <c r="I50" s="88"/>
      <c r="J50" s="92"/>
    </row>
    <row r="51" spans="1:10" ht="33.75" customHeight="1">
      <c r="A51" s="57" t="s">
        <v>19</v>
      </c>
      <c r="B51" s="70" t="s">
        <v>20</v>
      </c>
      <c r="C51" s="70" t="s">
        <v>21</v>
      </c>
      <c r="D51" s="58" t="s">
        <v>22</v>
      </c>
      <c r="E51" s="58" t="s">
        <v>23</v>
      </c>
      <c r="F51" s="58" t="s">
        <v>24</v>
      </c>
      <c r="G51" s="58" t="s">
        <v>25</v>
      </c>
      <c r="H51" s="58" t="s">
        <v>26</v>
      </c>
      <c r="I51" s="58" t="s">
        <v>27</v>
      </c>
      <c r="J51" s="59" t="s">
        <v>28</v>
      </c>
    </row>
    <row r="52" spans="1:10" ht="33.75" customHeight="1">
      <c r="A52" s="32">
        <v>5034</v>
      </c>
      <c r="B52" s="25">
        <v>717100</v>
      </c>
      <c r="C52" s="30" t="s">
        <v>57</v>
      </c>
      <c r="D52" s="10">
        <v>0</v>
      </c>
      <c r="E52" s="9"/>
      <c r="F52" s="9"/>
      <c r="G52" s="9"/>
      <c r="H52" s="9"/>
      <c r="I52" s="9"/>
      <c r="J52" s="11"/>
    </row>
    <row r="53" spans="1:10" ht="33.75" customHeight="1">
      <c r="A53" s="32">
        <v>5035</v>
      </c>
      <c r="B53" s="25">
        <v>717200</v>
      </c>
      <c r="C53" s="30" t="s">
        <v>58</v>
      </c>
      <c r="D53" s="10">
        <v>0</v>
      </c>
      <c r="E53" s="9"/>
      <c r="F53" s="9"/>
      <c r="G53" s="9"/>
      <c r="H53" s="9"/>
      <c r="I53" s="9"/>
      <c r="J53" s="11"/>
    </row>
    <row r="54" spans="1:10" ht="33.75" customHeight="1">
      <c r="A54" s="32">
        <v>5036</v>
      </c>
      <c r="B54" s="25">
        <v>717300</v>
      </c>
      <c r="C54" s="30" t="s">
        <v>59</v>
      </c>
      <c r="D54" s="10">
        <v>0</v>
      </c>
      <c r="E54" s="9"/>
      <c r="F54" s="9"/>
      <c r="G54" s="9"/>
      <c r="H54" s="9"/>
      <c r="I54" s="9"/>
      <c r="J54" s="11"/>
    </row>
    <row r="55" spans="1:10" ht="33.75" customHeight="1">
      <c r="A55" s="32">
        <v>5037</v>
      </c>
      <c r="B55" s="25">
        <v>717400</v>
      </c>
      <c r="C55" s="30" t="s">
        <v>60</v>
      </c>
      <c r="D55" s="10">
        <v>0</v>
      </c>
      <c r="E55" s="9"/>
      <c r="F55" s="9"/>
      <c r="G55" s="9"/>
      <c r="H55" s="9"/>
      <c r="I55" s="9"/>
      <c r="J55" s="11"/>
    </row>
    <row r="56" spans="1:10" ht="33.75" customHeight="1">
      <c r="A56" s="32">
        <v>5038</v>
      </c>
      <c r="B56" s="25">
        <v>717500</v>
      </c>
      <c r="C56" s="30" t="s">
        <v>61</v>
      </c>
      <c r="D56" s="10">
        <v>0</v>
      </c>
      <c r="E56" s="9"/>
      <c r="F56" s="9"/>
      <c r="G56" s="9"/>
      <c r="H56" s="9"/>
      <c r="I56" s="9"/>
      <c r="J56" s="11"/>
    </row>
    <row r="57" spans="1:10" ht="33.75" customHeight="1">
      <c r="A57" s="32">
        <v>5039</v>
      </c>
      <c r="B57" s="25">
        <v>717600</v>
      </c>
      <c r="C57" s="30" t="s">
        <v>62</v>
      </c>
      <c r="D57" s="10">
        <v>0</v>
      </c>
      <c r="E57" s="9"/>
      <c r="F57" s="9"/>
      <c r="G57" s="9"/>
      <c r="H57" s="9"/>
      <c r="I57" s="9"/>
      <c r="J57" s="11"/>
    </row>
    <row r="58" spans="1:10" ht="33.75" customHeight="1">
      <c r="A58" s="23">
        <v>5040</v>
      </c>
      <c r="B58" s="5">
        <v>719000</v>
      </c>
      <c r="C58" s="29" t="s">
        <v>63</v>
      </c>
      <c r="D58" s="7">
        <v>0</v>
      </c>
      <c r="E58" s="7">
        <v>0</v>
      </c>
      <c r="F58" s="7">
        <v>0</v>
      </c>
      <c r="G58" s="7">
        <v>0</v>
      </c>
      <c r="H58" s="7">
        <v>0</v>
      </c>
      <c r="I58" s="7">
        <v>0</v>
      </c>
      <c r="J58" s="8">
        <v>0</v>
      </c>
    </row>
    <row r="59" spans="1:10" ht="33.75" customHeight="1">
      <c r="A59" s="32">
        <v>5041</v>
      </c>
      <c r="B59" s="25">
        <v>719100</v>
      </c>
      <c r="C59" s="30" t="s">
        <v>64</v>
      </c>
      <c r="D59" s="10">
        <v>0</v>
      </c>
      <c r="E59" s="9"/>
      <c r="F59" s="9"/>
      <c r="G59" s="9"/>
      <c r="H59" s="9"/>
      <c r="I59" s="9"/>
      <c r="J59" s="11"/>
    </row>
    <row r="60" spans="1:10" ht="33.75" customHeight="1">
      <c r="A60" s="32">
        <v>5042</v>
      </c>
      <c r="B60" s="25">
        <v>719200</v>
      </c>
      <c r="C60" s="30" t="s">
        <v>65</v>
      </c>
      <c r="D60" s="10">
        <v>0</v>
      </c>
      <c r="E60" s="9"/>
      <c r="F60" s="9"/>
      <c r="G60" s="9"/>
      <c r="H60" s="9"/>
      <c r="I60" s="9"/>
      <c r="J60" s="11"/>
    </row>
    <row r="61" spans="1:10" ht="33.75" customHeight="1">
      <c r="A61" s="32">
        <v>5043</v>
      </c>
      <c r="B61" s="25">
        <v>719300</v>
      </c>
      <c r="C61" s="30" t="s">
        <v>66</v>
      </c>
      <c r="D61" s="10">
        <v>0</v>
      </c>
      <c r="E61" s="9"/>
      <c r="F61" s="9"/>
      <c r="G61" s="9"/>
      <c r="H61" s="9"/>
      <c r="I61" s="9"/>
      <c r="J61" s="11"/>
    </row>
    <row r="62" spans="1:10" ht="33.75" customHeight="1">
      <c r="A62" s="32">
        <v>5044</v>
      </c>
      <c r="B62" s="25">
        <v>719400</v>
      </c>
      <c r="C62" s="30" t="s">
        <v>67</v>
      </c>
      <c r="D62" s="10">
        <v>0</v>
      </c>
      <c r="E62" s="9"/>
      <c r="F62" s="9"/>
      <c r="G62" s="9"/>
      <c r="H62" s="9"/>
      <c r="I62" s="9"/>
      <c r="J62" s="11"/>
    </row>
    <row r="63" spans="1:10" ht="33.75" customHeight="1">
      <c r="A63" s="32">
        <v>5045</v>
      </c>
      <c r="B63" s="25">
        <v>719500</v>
      </c>
      <c r="C63" s="30" t="s">
        <v>68</v>
      </c>
      <c r="D63" s="10">
        <v>0</v>
      </c>
      <c r="E63" s="9"/>
      <c r="F63" s="9"/>
      <c r="G63" s="9"/>
      <c r="H63" s="9"/>
      <c r="I63" s="9"/>
      <c r="J63" s="11"/>
    </row>
    <row r="64" spans="1:10" ht="33.75" customHeight="1">
      <c r="A64" s="32">
        <v>5046</v>
      </c>
      <c r="B64" s="25">
        <v>719600</v>
      </c>
      <c r="C64" s="30" t="s">
        <v>69</v>
      </c>
      <c r="D64" s="10">
        <v>0</v>
      </c>
      <c r="E64" s="9"/>
      <c r="F64" s="9"/>
      <c r="G64" s="9"/>
      <c r="H64" s="9"/>
      <c r="I64" s="9"/>
      <c r="J64" s="11"/>
    </row>
    <row r="65" spans="1:10" ht="33.75" customHeight="1">
      <c r="A65" s="23">
        <v>5047</v>
      </c>
      <c r="B65" s="5">
        <v>720000</v>
      </c>
      <c r="C65" s="29" t="s">
        <v>70</v>
      </c>
      <c r="D65" s="7">
        <v>0</v>
      </c>
      <c r="E65" s="7">
        <v>0</v>
      </c>
      <c r="F65" s="7">
        <v>0</v>
      </c>
      <c r="G65" s="7">
        <v>0</v>
      </c>
      <c r="H65" s="7">
        <v>0</v>
      </c>
      <c r="I65" s="7">
        <v>0</v>
      </c>
      <c r="J65" s="8">
        <v>0</v>
      </c>
    </row>
    <row r="66" spans="1:10" ht="33.75" customHeight="1">
      <c r="A66" s="23">
        <v>5048</v>
      </c>
      <c r="B66" s="5">
        <v>721000</v>
      </c>
      <c r="C66" s="29" t="s">
        <v>71</v>
      </c>
      <c r="D66" s="7">
        <v>0</v>
      </c>
      <c r="E66" s="7">
        <v>0</v>
      </c>
      <c r="F66" s="7">
        <v>0</v>
      </c>
      <c r="G66" s="7">
        <v>0</v>
      </c>
      <c r="H66" s="7">
        <v>0</v>
      </c>
      <c r="I66" s="7">
        <v>0</v>
      </c>
      <c r="J66" s="8">
        <v>0</v>
      </c>
    </row>
    <row r="67" spans="1:10" ht="33.75" customHeight="1">
      <c r="A67" s="32">
        <v>5049</v>
      </c>
      <c r="B67" s="25">
        <v>721100</v>
      </c>
      <c r="C67" s="30" t="s">
        <v>72</v>
      </c>
      <c r="D67" s="10">
        <v>0</v>
      </c>
      <c r="E67" s="9"/>
      <c r="F67" s="9"/>
      <c r="G67" s="9"/>
      <c r="H67" s="9"/>
      <c r="I67" s="9"/>
      <c r="J67" s="11"/>
    </row>
    <row r="68" spans="1:10" ht="33.75" customHeight="1">
      <c r="A68" s="32">
        <v>5050</v>
      </c>
      <c r="B68" s="25">
        <v>721200</v>
      </c>
      <c r="C68" s="30" t="s">
        <v>73</v>
      </c>
      <c r="D68" s="10">
        <v>0</v>
      </c>
      <c r="E68" s="9"/>
      <c r="F68" s="9"/>
      <c r="G68" s="9"/>
      <c r="H68" s="9"/>
      <c r="I68" s="9"/>
      <c r="J68" s="11"/>
    </row>
    <row r="69" spans="1:10" ht="33.75" customHeight="1">
      <c r="A69" s="32">
        <v>5051</v>
      </c>
      <c r="B69" s="25">
        <v>721300</v>
      </c>
      <c r="C69" s="30" t="s">
        <v>74</v>
      </c>
      <c r="D69" s="10">
        <v>0</v>
      </c>
      <c r="E69" s="9"/>
      <c r="F69" s="9"/>
      <c r="G69" s="9"/>
      <c r="H69" s="9"/>
      <c r="I69" s="9"/>
      <c r="J69" s="11"/>
    </row>
    <row r="70" spans="1:10" ht="33.75" customHeight="1">
      <c r="A70" s="32">
        <v>5052</v>
      </c>
      <c r="B70" s="25">
        <v>721400</v>
      </c>
      <c r="C70" s="30" t="s">
        <v>75</v>
      </c>
      <c r="D70" s="10">
        <v>0</v>
      </c>
      <c r="E70" s="9"/>
      <c r="F70" s="9"/>
      <c r="G70" s="9"/>
      <c r="H70" s="9"/>
      <c r="I70" s="9"/>
      <c r="J70" s="11"/>
    </row>
    <row r="71" spans="1:10" ht="33.75" customHeight="1">
      <c r="A71" s="23">
        <v>5053</v>
      </c>
      <c r="B71" s="5">
        <v>722000</v>
      </c>
      <c r="C71" s="29" t="s">
        <v>76</v>
      </c>
      <c r="D71" s="7">
        <v>0</v>
      </c>
      <c r="E71" s="7">
        <v>0</v>
      </c>
      <c r="F71" s="7">
        <v>0</v>
      </c>
      <c r="G71" s="7">
        <v>0</v>
      </c>
      <c r="H71" s="7">
        <v>0</v>
      </c>
      <c r="I71" s="7">
        <v>0</v>
      </c>
      <c r="J71" s="8">
        <v>0</v>
      </c>
    </row>
    <row r="72" spans="1:10" ht="33.75" customHeight="1">
      <c r="A72" s="32">
        <v>5054</v>
      </c>
      <c r="B72" s="25">
        <v>722100</v>
      </c>
      <c r="C72" s="30" t="s">
        <v>77</v>
      </c>
      <c r="D72" s="10">
        <v>0</v>
      </c>
      <c r="E72" s="9"/>
      <c r="F72" s="9"/>
      <c r="G72" s="9"/>
      <c r="H72" s="9"/>
      <c r="I72" s="9"/>
      <c r="J72" s="11"/>
    </row>
    <row r="73" spans="1:10" ht="33.75" customHeight="1">
      <c r="A73" s="32">
        <v>5055</v>
      </c>
      <c r="B73" s="25">
        <v>722200</v>
      </c>
      <c r="C73" s="30" t="s">
        <v>78</v>
      </c>
      <c r="D73" s="10">
        <v>0</v>
      </c>
      <c r="E73" s="9"/>
      <c r="F73" s="9"/>
      <c r="G73" s="9"/>
      <c r="H73" s="9"/>
      <c r="I73" s="9"/>
      <c r="J73" s="11"/>
    </row>
    <row r="74" spans="1:10" ht="33.75" customHeight="1">
      <c r="A74" s="32">
        <v>5056</v>
      </c>
      <c r="B74" s="25">
        <v>722300</v>
      </c>
      <c r="C74" s="30" t="s">
        <v>79</v>
      </c>
      <c r="D74" s="10">
        <v>0</v>
      </c>
      <c r="E74" s="9"/>
      <c r="F74" s="9"/>
      <c r="G74" s="9"/>
      <c r="H74" s="9"/>
      <c r="I74" s="9"/>
      <c r="J74" s="11"/>
    </row>
    <row r="75" spans="1:10" ht="33.75" customHeight="1">
      <c r="A75" s="93" t="s">
        <v>2</v>
      </c>
      <c r="B75" s="94" t="s">
        <v>3</v>
      </c>
      <c r="C75" s="95" t="s">
        <v>4</v>
      </c>
      <c r="D75" s="88" t="s">
        <v>5</v>
      </c>
      <c r="E75" s="88"/>
      <c r="F75" s="88"/>
      <c r="G75" s="88"/>
      <c r="H75" s="88"/>
      <c r="I75" s="88"/>
      <c r="J75" s="92"/>
    </row>
    <row r="76" spans="1:10" ht="33.75" customHeight="1">
      <c r="A76" s="93"/>
      <c r="B76" s="94"/>
      <c r="C76" s="95"/>
      <c r="D76" s="91" t="s">
        <v>6</v>
      </c>
      <c r="E76" s="88" t="s">
        <v>7</v>
      </c>
      <c r="F76" s="88"/>
      <c r="G76" s="88"/>
      <c r="H76" s="88"/>
      <c r="I76" s="88" t="s">
        <v>8</v>
      </c>
      <c r="J76" s="92" t="s">
        <v>9</v>
      </c>
    </row>
    <row r="77" spans="1:10" ht="38.25" customHeight="1">
      <c r="A77" s="93"/>
      <c r="B77" s="94"/>
      <c r="C77" s="95"/>
      <c r="D77" s="91"/>
      <c r="E77" s="71" t="s">
        <v>10</v>
      </c>
      <c r="F77" s="71" t="s">
        <v>11</v>
      </c>
      <c r="G77" s="71" t="s">
        <v>12</v>
      </c>
      <c r="H77" s="71" t="s">
        <v>13</v>
      </c>
      <c r="I77" s="88"/>
      <c r="J77" s="92"/>
    </row>
    <row r="78" spans="1:10" ht="33.75" customHeight="1">
      <c r="A78" s="57" t="s">
        <v>19</v>
      </c>
      <c r="B78" s="70" t="s">
        <v>20</v>
      </c>
      <c r="C78" s="70" t="s">
        <v>21</v>
      </c>
      <c r="D78" s="55">
        <v>4</v>
      </c>
      <c r="E78" s="55">
        <v>5</v>
      </c>
      <c r="F78" s="55">
        <v>6</v>
      </c>
      <c r="G78" s="55">
        <v>7</v>
      </c>
      <c r="H78" s="55">
        <v>8</v>
      </c>
      <c r="I78" s="55">
        <v>9</v>
      </c>
      <c r="J78" s="56">
        <v>10</v>
      </c>
    </row>
    <row r="79" spans="1:10" ht="33.75" customHeight="1">
      <c r="A79" s="23">
        <v>5057</v>
      </c>
      <c r="B79" s="5">
        <v>730000</v>
      </c>
      <c r="C79" s="29" t="s">
        <v>80</v>
      </c>
      <c r="D79" s="7">
        <f>D80+D83+D88</f>
        <v>52128</v>
      </c>
      <c r="E79" s="7">
        <f>E80+E83+E88</f>
        <v>0</v>
      </c>
      <c r="F79" s="7">
        <f>F80+F83+F88</f>
        <v>52128</v>
      </c>
      <c r="G79" s="7">
        <v>0</v>
      </c>
      <c r="H79" s="7">
        <v>0</v>
      </c>
      <c r="I79" s="7">
        <v>0</v>
      </c>
      <c r="J79" s="8">
        <v>0</v>
      </c>
    </row>
    <row r="80" spans="1:10" ht="33.75" customHeight="1">
      <c r="A80" s="23">
        <v>5058</v>
      </c>
      <c r="B80" s="5">
        <v>731000</v>
      </c>
      <c r="C80" s="29" t="s">
        <v>81</v>
      </c>
      <c r="D80" s="7"/>
      <c r="E80" s="7">
        <v>0</v>
      </c>
      <c r="F80" s="7">
        <v>0</v>
      </c>
      <c r="G80" s="7">
        <v>0</v>
      </c>
      <c r="H80" s="7">
        <v>0</v>
      </c>
      <c r="I80" s="7">
        <v>0</v>
      </c>
      <c r="J80" s="8">
        <v>0</v>
      </c>
    </row>
    <row r="81" spans="1:10" ht="33.75" customHeight="1">
      <c r="A81" s="32">
        <v>5059</v>
      </c>
      <c r="B81" s="25">
        <v>731100</v>
      </c>
      <c r="C81" s="30" t="s">
        <v>82</v>
      </c>
      <c r="D81" s="10">
        <v>0</v>
      </c>
      <c r="E81" s="9"/>
      <c r="F81" s="9"/>
      <c r="G81" s="9"/>
      <c r="H81" s="9"/>
      <c r="I81" s="9"/>
      <c r="J81" s="11"/>
    </row>
    <row r="82" spans="1:10" ht="33.75" customHeight="1">
      <c r="A82" s="32">
        <v>5060</v>
      </c>
      <c r="B82" s="25">
        <v>731200</v>
      </c>
      <c r="C82" s="30" t="s">
        <v>83</v>
      </c>
      <c r="D82" s="10">
        <v>0</v>
      </c>
      <c r="E82" s="9"/>
      <c r="F82" s="9"/>
      <c r="G82" s="9"/>
      <c r="H82" s="9"/>
      <c r="I82" s="9"/>
      <c r="J82" s="11"/>
    </row>
    <row r="83" spans="1:10" ht="40.5" customHeight="1">
      <c r="A83" s="23">
        <v>5061</v>
      </c>
      <c r="B83" s="5">
        <v>732000</v>
      </c>
      <c r="C83" s="29" t="s">
        <v>84</v>
      </c>
      <c r="D83" s="7">
        <v>0</v>
      </c>
      <c r="E83" s="7">
        <v>0</v>
      </c>
      <c r="F83" s="7">
        <v>0</v>
      </c>
      <c r="G83" s="7">
        <v>0</v>
      </c>
      <c r="H83" s="7">
        <v>0</v>
      </c>
      <c r="I83" s="7">
        <v>0</v>
      </c>
      <c r="J83" s="8">
        <v>0</v>
      </c>
    </row>
    <row r="84" spans="1:10" ht="33.75" customHeight="1">
      <c r="A84" s="32">
        <v>5062</v>
      </c>
      <c r="B84" s="25">
        <v>732100</v>
      </c>
      <c r="C84" s="30" t="s">
        <v>85</v>
      </c>
      <c r="D84" s="10">
        <v>0</v>
      </c>
      <c r="E84" s="9"/>
      <c r="F84" s="9"/>
      <c r="G84" s="9"/>
      <c r="H84" s="9"/>
      <c r="I84" s="9"/>
      <c r="J84" s="11"/>
    </row>
    <row r="85" spans="1:10" ht="33.75" customHeight="1">
      <c r="A85" s="32">
        <v>5063</v>
      </c>
      <c r="B85" s="25">
        <v>732200</v>
      </c>
      <c r="C85" s="30" t="s">
        <v>86</v>
      </c>
      <c r="D85" s="10">
        <v>0</v>
      </c>
      <c r="E85" s="9"/>
      <c r="F85" s="9"/>
      <c r="G85" s="9"/>
      <c r="H85" s="9"/>
      <c r="I85" s="9"/>
      <c r="J85" s="11"/>
    </row>
    <row r="86" spans="1:10" ht="33.75" customHeight="1">
      <c r="A86" s="32">
        <v>5064</v>
      </c>
      <c r="B86" s="25">
        <v>732300</v>
      </c>
      <c r="C86" s="30" t="s">
        <v>87</v>
      </c>
      <c r="D86" s="10">
        <v>0</v>
      </c>
      <c r="E86" s="9"/>
      <c r="F86" s="9"/>
      <c r="G86" s="9"/>
      <c r="H86" s="9"/>
      <c r="I86" s="9"/>
      <c r="J86" s="11"/>
    </row>
    <row r="87" spans="1:10" ht="33.75" customHeight="1">
      <c r="A87" s="32">
        <v>5065</v>
      </c>
      <c r="B87" s="25">
        <v>732400</v>
      </c>
      <c r="C87" s="30" t="s">
        <v>88</v>
      </c>
      <c r="D87" s="10">
        <v>0</v>
      </c>
      <c r="E87" s="9"/>
      <c r="F87" s="9"/>
      <c r="G87" s="9"/>
      <c r="H87" s="9"/>
      <c r="I87" s="9"/>
      <c r="J87" s="11"/>
    </row>
    <row r="88" spans="1:10" ht="33.75" customHeight="1">
      <c r="A88" s="23">
        <v>5066</v>
      </c>
      <c r="B88" s="5">
        <v>733000</v>
      </c>
      <c r="C88" s="29" t="s">
        <v>89</v>
      </c>
      <c r="D88" s="7">
        <f>D89+D90</f>
        <v>52128</v>
      </c>
      <c r="E88" s="7">
        <f>E89+E90</f>
        <v>0</v>
      </c>
      <c r="F88" s="7">
        <f>F89+F90</f>
        <v>52128</v>
      </c>
      <c r="G88" s="7">
        <v>0</v>
      </c>
      <c r="H88" s="7">
        <v>0</v>
      </c>
      <c r="I88" s="7">
        <v>0</v>
      </c>
      <c r="J88" s="8">
        <v>0</v>
      </c>
    </row>
    <row r="89" spans="1:10" ht="33.75" customHeight="1">
      <c r="A89" s="32">
        <v>5067</v>
      </c>
      <c r="B89" s="25">
        <v>733100</v>
      </c>
      <c r="C89" s="30" t="s">
        <v>90</v>
      </c>
      <c r="D89" s="10">
        <f>E89+F89</f>
        <v>0</v>
      </c>
      <c r="E89" s="9"/>
      <c r="F89" s="9"/>
      <c r="G89" s="9"/>
      <c r="H89" s="9"/>
      <c r="I89" s="9"/>
      <c r="J89" s="11"/>
    </row>
    <row r="90" spans="1:10" ht="33.75" customHeight="1">
      <c r="A90" s="32">
        <v>5068</v>
      </c>
      <c r="B90" s="25">
        <v>733200</v>
      </c>
      <c r="C90" s="30" t="s">
        <v>91</v>
      </c>
      <c r="D90" s="10">
        <v>52128</v>
      </c>
      <c r="E90" s="9"/>
      <c r="F90" s="9">
        <v>52128</v>
      </c>
      <c r="G90" s="9"/>
      <c r="H90" s="9"/>
      <c r="I90" s="9"/>
      <c r="J90" s="11"/>
    </row>
    <row r="91" spans="1:10" ht="33.75" customHeight="1">
      <c r="A91" s="23">
        <v>5069</v>
      </c>
      <c r="B91" s="5">
        <v>740000</v>
      </c>
      <c r="C91" s="29" t="s">
        <v>92</v>
      </c>
      <c r="D91" s="7">
        <f>D92+D99+D104+D115+D118</f>
        <v>40500</v>
      </c>
      <c r="E91" s="7"/>
      <c r="F91" s="7"/>
      <c r="G91" s="7"/>
      <c r="H91" s="7">
        <f>H92+H118</f>
        <v>2000</v>
      </c>
      <c r="I91" s="7"/>
      <c r="J91" s="8">
        <f>J99+J118</f>
        <v>30500</v>
      </c>
    </row>
    <row r="92" spans="1:10" ht="33.75" customHeight="1">
      <c r="A92" s="23">
        <v>5070</v>
      </c>
      <c r="B92" s="5">
        <v>741000</v>
      </c>
      <c r="C92" s="29" t="s">
        <v>93</v>
      </c>
      <c r="D92" s="7">
        <f>SUM(D93:D98)</f>
        <v>2000</v>
      </c>
      <c r="E92" s="7"/>
      <c r="F92" s="7"/>
      <c r="G92" s="7"/>
      <c r="H92" s="7">
        <f>SUM(H93:H98)</f>
        <v>2000</v>
      </c>
      <c r="I92" s="7"/>
      <c r="J92" s="8"/>
    </row>
    <row r="93" spans="1:10" ht="33.75" customHeight="1">
      <c r="A93" s="32">
        <v>5071</v>
      </c>
      <c r="B93" s="25">
        <v>741100</v>
      </c>
      <c r="C93" s="30" t="s">
        <v>94</v>
      </c>
      <c r="D93" s="10">
        <v>0</v>
      </c>
      <c r="E93" s="9"/>
      <c r="F93" s="9"/>
      <c r="G93" s="9"/>
      <c r="H93" s="9"/>
      <c r="I93" s="9"/>
      <c r="J93" s="11"/>
    </row>
    <row r="94" spans="1:10" ht="33.75" customHeight="1">
      <c r="A94" s="32">
        <v>5072</v>
      </c>
      <c r="B94" s="25">
        <v>741200</v>
      </c>
      <c r="C94" s="30" t="s">
        <v>95</v>
      </c>
      <c r="D94" s="10">
        <v>0</v>
      </c>
      <c r="E94" s="9"/>
      <c r="F94" s="9"/>
      <c r="G94" s="9"/>
      <c r="H94" s="9"/>
      <c r="I94" s="9"/>
      <c r="J94" s="11"/>
    </row>
    <row r="95" spans="1:10" ht="33.75" customHeight="1">
      <c r="A95" s="32">
        <v>5073</v>
      </c>
      <c r="B95" s="25">
        <v>741300</v>
      </c>
      <c r="C95" s="30" t="s">
        <v>96</v>
      </c>
      <c r="D95" s="10">
        <v>0</v>
      </c>
      <c r="E95" s="9"/>
      <c r="F95" s="9"/>
      <c r="G95" s="9"/>
      <c r="H95" s="9"/>
      <c r="I95" s="9"/>
      <c r="J95" s="11"/>
    </row>
    <row r="96" spans="1:10" ht="33.75" customHeight="1">
      <c r="A96" s="32">
        <v>5074</v>
      </c>
      <c r="B96" s="25">
        <v>741400</v>
      </c>
      <c r="C96" s="30" t="s">
        <v>97</v>
      </c>
      <c r="D96" s="10">
        <f>E96+F96+G96+H96+I96+J96</f>
        <v>2000</v>
      </c>
      <c r="E96" s="17"/>
      <c r="F96" s="17"/>
      <c r="G96" s="17"/>
      <c r="H96" s="17">
        <v>2000</v>
      </c>
      <c r="I96" s="17"/>
      <c r="J96" s="18"/>
    </row>
    <row r="97" spans="1:11" ht="33.75" customHeight="1">
      <c r="A97" s="32">
        <v>5075</v>
      </c>
      <c r="B97" s="25">
        <v>741500</v>
      </c>
      <c r="C97" s="30" t="s">
        <v>98</v>
      </c>
      <c r="D97" s="10"/>
      <c r="E97" s="9"/>
      <c r="F97" s="9"/>
      <c r="G97" s="9"/>
      <c r="H97" s="9"/>
      <c r="I97" s="9"/>
      <c r="J97" s="11"/>
    </row>
    <row r="98" spans="1:11" ht="33.75" customHeight="1">
      <c r="A98" s="32">
        <v>5076</v>
      </c>
      <c r="B98" s="25">
        <v>741600</v>
      </c>
      <c r="C98" s="30" t="s">
        <v>99</v>
      </c>
      <c r="D98" s="10"/>
      <c r="E98" s="9"/>
      <c r="F98" s="9"/>
      <c r="G98" s="9"/>
      <c r="H98" s="9"/>
      <c r="I98" s="9"/>
      <c r="J98" s="11"/>
    </row>
    <row r="99" spans="1:11" ht="33.75" customHeight="1">
      <c r="A99" s="23">
        <v>5077</v>
      </c>
      <c r="B99" s="5">
        <v>742000</v>
      </c>
      <c r="C99" s="29" t="s">
        <v>100</v>
      </c>
      <c r="D99" s="7">
        <f>SUM(D100:D103)</f>
        <v>26500</v>
      </c>
      <c r="E99" s="7"/>
      <c r="F99" s="7"/>
      <c r="G99" s="7"/>
      <c r="H99" s="7"/>
      <c r="I99" s="7"/>
      <c r="J99" s="8">
        <f>SUM(J100:J103)</f>
        <v>26500</v>
      </c>
    </row>
    <row r="100" spans="1:11" ht="33.75" customHeight="1">
      <c r="A100" s="32">
        <v>5078</v>
      </c>
      <c r="B100" s="25">
        <v>742100</v>
      </c>
      <c r="C100" s="30" t="s">
        <v>101</v>
      </c>
      <c r="D100" s="10">
        <f>SUM(E100:J100)</f>
        <v>1500</v>
      </c>
      <c r="E100" s="9"/>
      <c r="F100" s="9"/>
      <c r="G100" s="9"/>
      <c r="H100" s="9"/>
      <c r="I100" s="9"/>
      <c r="J100" s="11">
        <v>1500</v>
      </c>
    </row>
    <row r="101" spans="1:11" ht="33.75" customHeight="1">
      <c r="A101" s="32">
        <v>5079</v>
      </c>
      <c r="B101" s="25">
        <v>742200</v>
      </c>
      <c r="C101" s="30" t="s">
        <v>102</v>
      </c>
      <c r="D101" s="10"/>
      <c r="E101" s="9"/>
      <c r="F101" s="9"/>
      <c r="G101" s="9"/>
      <c r="H101" s="9"/>
      <c r="I101" s="9"/>
      <c r="J101" s="11"/>
    </row>
    <row r="102" spans="1:11" ht="33.75" customHeight="1">
      <c r="A102" s="32">
        <v>5080</v>
      </c>
      <c r="B102" s="25">
        <v>742300</v>
      </c>
      <c r="C102" s="30" t="s">
        <v>103</v>
      </c>
      <c r="D102" s="10">
        <f>SUM(E102:J102)</f>
        <v>25000</v>
      </c>
      <c r="E102" s="9"/>
      <c r="F102" s="9"/>
      <c r="G102" s="9"/>
      <c r="H102" s="9"/>
      <c r="I102" s="9"/>
      <c r="J102" s="67">
        <v>25000</v>
      </c>
      <c r="K102" s="75"/>
    </row>
    <row r="103" spans="1:11" ht="33.75" customHeight="1">
      <c r="A103" s="32">
        <v>5081</v>
      </c>
      <c r="B103" s="25">
        <v>742400</v>
      </c>
      <c r="C103" s="30" t="s">
        <v>104</v>
      </c>
      <c r="D103" s="10">
        <v>0</v>
      </c>
      <c r="E103" s="9"/>
      <c r="F103" s="9"/>
      <c r="G103" s="9"/>
      <c r="H103" s="9"/>
      <c r="I103" s="9"/>
      <c r="J103" s="11"/>
    </row>
    <row r="104" spans="1:11" ht="33.75" customHeight="1">
      <c r="A104" s="23">
        <v>5082</v>
      </c>
      <c r="B104" s="5">
        <v>743000</v>
      </c>
      <c r="C104" s="29" t="s">
        <v>105</v>
      </c>
      <c r="D104" s="7">
        <v>0</v>
      </c>
      <c r="E104" s="7">
        <v>0</v>
      </c>
      <c r="F104" s="7">
        <v>0</v>
      </c>
      <c r="G104" s="7">
        <v>0</v>
      </c>
      <c r="H104" s="7">
        <v>0</v>
      </c>
      <c r="I104" s="7">
        <v>0</v>
      </c>
      <c r="J104" s="8">
        <v>0</v>
      </c>
    </row>
    <row r="105" spans="1:11" ht="33.75" customHeight="1">
      <c r="A105" s="93" t="s">
        <v>2</v>
      </c>
      <c r="B105" s="94" t="s">
        <v>3</v>
      </c>
      <c r="C105" s="95" t="s">
        <v>4</v>
      </c>
      <c r="D105" s="88" t="s">
        <v>5</v>
      </c>
      <c r="E105" s="88"/>
      <c r="F105" s="88"/>
      <c r="G105" s="88"/>
      <c r="H105" s="88"/>
      <c r="I105" s="88"/>
      <c r="J105" s="92"/>
    </row>
    <row r="106" spans="1:11" ht="33.75" customHeight="1">
      <c r="A106" s="93"/>
      <c r="B106" s="94"/>
      <c r="C106" s="95"/>
      <c r="D106" s="91" t="s">
        <v>6</v>
      </c>
      <c r="E106" s="88" t="s">
        <v>7</v>
      </c>
      <c r="F106" s="88"/>
      <c r="G106" s="88"/>
      <c r="H106" s="88"/>
      <c r="I106" s="88" t="s">
        <v>8</v>
      </c>
      <c r="J106" s="92" t="s">
        <v>9</v>
      </c>
    </row>
    <row r="107" spans="1:11" ht="37.5" customHeight="1">
      <c r="A107" s="93"/>
      <c r="B107" s="94"/>
      <c r="C107" s="95"/>
      <c r="D107" s="91"/>
      <c r="E107" s="71" t="s">
        <v>10</v>
      </c>
      <c r="F107" s="71" t="s">
        <v>11</v>
      </c>
      <c r="G107" s="71" t="s">
        <v>12</v>
      </c>
      <c r="H107" s="71" t="s">
        <v>13</v>
      </c>
      <c r="I107" s="88"/>
      <c r="J107" s="92"/>
    </row>
    <row r="108" spans="1:11" ht="33.75" customHeight="1">
      <c r="A108" s="57" t="s">
        <v>19</v>
      </c>
      <c r="B108" s="70" t="s">
        <v>20</v>
      </c>
      <c r="C108" s="70" t="s">
        <v>21</v>
      </c>
      <c r="D108" s="55">
        <v>4</v>
      </c>
      <c r="E108" s="55">
        <v>5</v>
      </c>
      <c r="F108" s="55">
        <v>6</v>
      </c>
      <c r="G108" s="55">
        <v>7</v>
      </c>
      <c r="H108" s="55">
        <v>8</v>
      </c>
      <c r="I108" s="55">
        <v>9</v>
      </c>
      <c r="J108" s="56">
        <v>10</v>
      </c>
    </row>
    <row r="109" spans="1:11" ht="33.75" customHeight="1">
      <c r="A109" s="32">
        <v>5083</v>
      </c>
      <c r="B109" s="25">
        <v>743100</v>
      </c>
      <c r="C109" s="30" t="s">
        <v>106</v>
      </c>
      <c r="D109" s="10">
        <v>0</v>
      </c>
      <c r="E109" s="9"/>
      <c r="F109" s="9"/>
      <c r="G109" s="9"/>
      <c r="H109" s="9"/>
      <c r="I109" s="9"/>
      <c r="J109" s="11"/>
    </row>
    <row r="110" spans="1:11" ht="33.75" customHeight="1">
      <c r="A110" s="32">
        <v>5084</v>
      </c>
      <c r="B110" s="25">
        <v>743200</v>
      </c>
      <c r="C110" s="30" t="s">
        <v>107</v>
      </c>
      <c r="D110" s="10">
        <v>0</v>
      </c>
      <c r="E110" s="9"/>
      <c r="F110" s="9"/>
      <c r="G110" s="9"/>
      <c r="H110" s="9"/>
      <c r="I110" s="9"/>
      <c r="J110" s="11"/>
    </row>
    <row r="111" spans="1:11" ht="33.75" customHeight="1">
      <c r="A111" s="32">
        <v>5085</v>
      </c>
      <c r="B111" s="25">
        <v>743300</v>
      </c>
      <c r="C111" s="30" t="s">
        <v>108</v>
      </c>
      <c r="D111" s="10">
        <v>0</v>
      </c>
      <c r="E111" s="9"/>
      <c r="F111" s="9"/>
      <c r="G111" s="9"/>
      <c r="H111" s="9"/>
      <c r="I111" s="9"/>
      <c r="J111" s="11"/>
    </row>
    <row r="112" spans="1:11" ht="33.75" customHeight="1">
      <c r="A112" s="32">
        <v>5086</v>
      </c>
      <c r="B112" s="25">
        <v>743400</v>
      </c>
      <c r="C112" s="30" t="s">
        <v>109</v>
      </c>
      <c r="D112" s="10">
        <v>0</v>
      </c>
      <c r="E112" s="9"/>
      <c r="F112" s="9"/>
      <c r="G112" s="9"/>
      <c r="H112" s="9"/>
      <c r="I112" s="9"/>
      <c r="J112" s="11"/>
    </row>
    <row r="113" spans="1:13" ht="33.75" customHeight="1">
      <c r="A113" s="32">
        <v>5087</v>
      </c>
      <c r="B113" s="25">
        <v>743500</v>
      </c>
      <c r="C113" s="30" t="s">
        <v>110</v>
      </c>
      <c r="D113" s="10">
        <v>0</v>
      </c>
      <c r="E113" s="9"/>
      <c r="F113" s="9"/>
      <c r="G113" s="9"/>
      <c r="H113" s="9"/>
      <c r="I113" s="9"/>
      <c r="J113" s="11"/>
    </row>
    <row r="114" spans="1:13" ht="33.75" customHeight="1">
      <c r="A114" s="32">
        <v>5088</v>
      </c>
      <c r="B114" s="25">
        <v>743900</v>
      </c>
      <c r="C114" s="30" t="s">
        <v>111</v>
      </c>
      <c r="D114" s="10">
        <v>0</v>
      </c>
      <c r="E114" s="9"/>
      <c r="F114" s="9"/>
      <c r="G114" s="9"/>
      <c r="H114" s="9"/>
      <c r="I114" s="9"/>
      <c r="J114" s="11"/>
    </row>
    <row r="115" spans="1:13" ht="33.75" customHeight="1">
      <c r="A115" s="23">
        <v>5089</v>
      </c>
      <c r="B115" s="5">
        <v>744000</v>
      </c>
      <c r="C115" s="29" t="s">
        <v>112</v>
      </c>
      <c r="D115" s="7">
        <f>SUM(D116:D117)</f>
        <v>8000</v>
      </c>
      <c r="E115" s="7"/>
      <c r="F115" s="7"/>
      <c r="G115" s="7"/>
      <c r="H115" s="7"/>
      <c r="I115" s="7">
        <v>8000</v>
      </c>
      <c r="J115" s="8"/>
    </row>
    <row r="116" spans="1:13" ht="33.75" customHeight="1">
      <c r="A116" s="32">
        <v>5090</v>
      </c>
      <c r="B116" s="25">
        <v>744100</v>
      </c>
      <c r="C116" s="30" t="s">
        <v>113</v>
      </c>
      <c r="D116" s="10">
        <f>SUM(E116:J116)</f>
        <v>8000</v>
      </c>
      <c r="E116" s="9"/>
      <c r="F116" s="9"/>
      <c r="G116" s="9"/>
      <c r="H116" s="9"/>
      <c r="I116" s="9">
        <v>8000</v>
      </c>
      <c r="J116" s="11"/>
      <c r="K116" s="77"/>
    </row>
    <row r="117" spans="1:13" ht="33.75" customHeight="1">
      <c r="A117" s="32">
        <v>5091</v>
      </c>
      <c r="B117" s="25">
        <v>744200</v>
      </c>
      <c r="C117" s="30" t="s">
        <v>114</v>
      </c>
      <c r="D117" s="10"/>
      <c r="E117" s="9"/>
      <c r="F117" s="9"/>
      <c r="G117" s="9"/>
      <c r="H117" s="9"/>
      <c r="I117" s="9"/>
      <c r="J117" s="11"/>
    </row>
    <row r="118" spans="1:13" ht="33.75" customHeight="1">
      <c r="A118" s="23">
        <v>5092</v>
      </c>
      <c r="B118" s="5">
        <v>745000</v>
      </c>
      <c r="C118" s="29" t="s">
        <v>115</v>
      </c>
      <c r="D118" s="39">
        <f>SUM(E118:J118)</f>
        <v>4000</v>
      </c>
      <c r="E118" s="39"/>
      <c r="F118" s="39"/>
      <c r="G118" s="39"/>
      <c r="H118" s="39"/>
      <c r="I118" s="39"/>
      <c r="J118" s="40">
        <f>J119+0</f>
        <v>4000</v>
      </c>
    </row>
    <row r="119" spans="1:13" ht="33.75" customHeight="1">
      <c r="A119" s="32">
        <v>5093</v>
      </c>
      <c r="B119" s="25">
        <v>745100</v>
      </c>
      <c r="C119" s="30" t="s">
        <v>116</v>
      </c>
      <c r="D119" s="41">
        <f>SUM(E119:J119)</f>
        <v>4000</v>
      </c>
      <c r="E119" s="9"/>
      <c r="F119" s="9"/>
      <c r="G119" s="9"/>
      <c r="H119" s="9"/>
      <c r="I119" s="9"/>
      <c r="J119" s="67">
        <v>4000</v>
      </c>
    </row>
    <row r="120" spans="1:13" ht="33.75" customHeight="1">
      <c r="A120" s="23">
        <v>5094</v>
      </c>
      <c r="B120" s="5">
        <v>770000</v>
      </c>
      <c r="C120" s="29" t="s">
        <v>117</v>
      </c>
      <c r="D120" s="39">
        <f>D121+D123</f>
        <v>2320</v>
      </c>
      <c r="E120" s="39"/>
      <c r="F120" s="39"/>
      <c r="G120" s="39"/>
      <c r="H120" s="39">
        <f>H121+H123</f>
        <v>2320</v>
      </c>
      <c r="I120" s="39"/>
      <c r="J120" s="40"/>
    </row>
    <row r="121" spans="1:13" ht="33.75" customHeight="1">
      <c r="A121" s="23">
        <v>5095</v>
      </c>
      <c r="B121" s="5">
        <v>771000</v>
      </c>
      <c r="C121" s="29" t="s">
        <v>118</v>
      </c>
      <c r="D121" s="39">
        <f>SUM(E121:J121)</f>
        <v>2200</v>
      </c>
      <c r="E121" s="39"/>
      <c r="F121" s="39"/>
      <c r="G121" s="39"/>
      <c r="H121" s="39">
        <f>SUM(H122)</f>
        <v>2200</v>
      </c>
      <c r="I121" s="39"/>
      <c r="J121" s="40"/>
    </row>
    <row r="122" spans="1:13" ht="33.75" customHeight="1">
      <c r="A122" s="32">
        <v>5096</v>
      </c>
      <c r="B122" s="25">
        <v>771100</v>
      </c>
      <c r="C122" s="30" t="s">
        <v>119</v>
      </c>
      <c r="D122" s="10">
        <f>SUM(E122:J122)</f>
        <v>2200</v>
      </c>
      <c r="E122" s="9"/>
      <c r="F122" s="9"/>
      <c r="G122" s="9"/>
      <c r="H122" s="9">
        <v>2200</v>
      </c>
      <c r="I122" s="9"/>
      <c r="J122" s="11"/>
    </row>
    <row r="123" spans="1:13" ht="33.75" customHeight="1">
      <c r="A123" s="23">
        <v>5097</v>
      </c>
      <c r="B123" s="5">
        <v>772000</v>
      </c>
      <c r="C123" s="29" t="s">
        <v>120</v>
      </c>
      <c r="D123" s="7">
        <f>D124+0</f>
        <v>120</v>
      </c>
      <c r="E123" s="7"/>
      <c r="F123" s="7"/>
      <c r="G123" s="7"/>
      <c r="H123" s="7">
        <f>H124+0</f>
        <v>120</v>
      </c>
      <c r="I123" s="7"/>
      <c r="J123" s="8"/>
    </row>
    <row r="124" spans="1:13" ht="33.75" customHeight="1">
      <c r="A124" s="32">
        <v>5098</v>
      </c>
      <c r="B124" s="25">
        <v>772100</v>
      </c>
      <c r="C124" s="30" t="s">
        <v>121</v>
      </c>
      <c r="D124" s="10">
        <f>SUM(E124:J124)</f>
        <v>120</v>
      </c>
      <c r="E124" s="9"/>
      <c r="F124" s="9"/>
      <c r="G124" s="9"/>
      <c r="H124" s="9">
        <v>120</v>
      </c>
      <c r="I124" s="9"/>
      <c r="J124" s="11"/>
    </row>
    <row r="125" spans="1:13" ht="33.75" customHeight="1">
      <c r="A125" s="23">
        <v>5099</v>
      </c>
      <c r="B125" s="5">
        <v>780000</v>
      </c>
      <c r="C125" s="29" t="s">
        <v>122</v>
      </c>
      <c r="D125" s="7">
        <f>D126+0</f>
        <v>3817341</v>
      </c>
      <c r="E125" s="7">
        <v>12000</v>
      </c>
      <c r="F125" s="7"/>
      <c r="G125" s="7"/>
      <c r="H125" s="7">
        <f>H126+0</f>
        <v>3805341</v>
      </c>
      <c r="I125" s="7"/>
      <c r="J125" s="8">
        <v>0</v>
      </c>
    </row>
    <row r="126" spans="1:13" ht="33.75" customHeight="1">
      <c r="A126" s="23">
        <v>5100</v>
      </c>
      <c r="B126" s="5">
        <v>781000</v>
      </c>
      <c r="C126" s="29" t="s">
        <v>123</v>
      </c>
      <c r="D126" s="7">
        <f>D127+0</f>
        <v>3817341</v>
      </c>
      <c r="E126" s="7">
        <v>12000</v>
      </c>
      <c r="F126" s="7"/>
      <c r="G126" s="7"/>
      <c r="H126" s="7">
        <f>SUM(H127:H128)</f>
        <v>3805341</v>
      </c>
      <c r="I126" s="7"/>
      <c r="J126" s="8">
        <v>0</v>
      </c>
    </row>
    <row r="127" spans="1:13" ht="33.75" customHeight="1">
      <c r="A127" s="32">
        <v>5101</v>
      </c>
      <c r="B127" s="25">
        <v>781100</v>
      </c>
      <c r="C127" s="30" t="s">
        <v>124</v>
      </c>
      <c r="D127" s="10">
        <f>SUM(E127:J127)</f>
        <v>3817341</v>
      </c>
      <c r="E127" s="9">
        <v>12000</v>
      </c>
      <c r="F127" s="9"/>
      <c r="G127" s="9"/>
      <c r="H127" s="82">
        <f>3036772-2000+25300+6400+2200+33000+255409+1800+48892+5800+1300+1300+147596-764-560+2633+1764+2633-8129+210995+33000</f>
        <v>3805341</v>
      </c>
      <c r="I127" s="9"/>
      <c r="J127" s="11"/>
      <c r="K127" s="80"/>
      <c r="L127" s="81"/>
      <c r="M127" s="81"/>
    </row>
    <row r="128" spans="1:13" ht="33.75" customHeight="1">
      <c r="A128" s="32">
        <v>5102</v>
      </c>
      <c r="B128" s="25">
        <v>781300</v>
      </c>
      <c r="C128" s="30" t="s">
        <v>125</v>
      </c>
      <c r="D128" s="10">
        <v>0</v>
      </c>
      <c r="E128" s="9"/>
      <c r="F128" s="9"/>
      <c r="G128" s="9"/>
      <c r="H128" s="9"/>
      <c r="I128" s="9"/>
      <c r="J128" s="11"/>
      <c r="K128" s="79"/>
      <c r="L128" s="78"/>
      <c r="M128" s="78"/>
    </row>
    <row r="129" spans="1:13" ht="33.75" customHeight="1">
      <c r="A129" s="23">
        <v>5103</v>
      </c>
      <c r="B129" s="5">
        <v>790000</v>
      </c>
      <c r="C129" s="29" t="s">
        <v>126</v>
      </c>
      <c r="D129" s="7">
        <f>SUM(E129:J129)</f>
        <v>0</v>
      </c>
      <c r="E129" s="7">
        <f>E130+0</f>
        <v>0</v>
      </c>
      <c r="F129" s="7">
        <f>SUM(F130)</f>
        <v>0</v>
      </c>
      <c r="G129" s="7">
        <v>0</v>
      </c>
      <c r="H129" s="7">
        <v>0</v>
      </c>
      <c r="I129" s="7">
        <v>0</v>
      </c>
      <c r="J129" s="8">
        <v>0</v>
      </c>
    </row>
    <row r="130" spans="1:13" ht="33.75" customHeight="1">
      <c r="A130" s="23">
        <v>5104</v>
      </c>
      <c r="B130" s="5">
        <v>791000</v>
      </c>
      <c r="C130" s="29" t="s">
        <v>127</v>
      </c>
      <c r="D130" s="7">
        <f>SUM(E130:J130)</f>
        <v>0</v>
      </c>
      <c r="E130" s="7">
        <f>E135+0</f>
        <v>0</v>
      </c>
      <c r="F130" s="7">
        <f>SUM(F135)</f>
        <v>0</v>
      </c>
      <c r="G130" s="7">
        <v>0</v>
      </c>
      <c r="H130" s="7">
        <v>0</v>
      </c>
      <c r="I130" s="7">
        <v>0</v>
      </c>
      <c r="J130" s="8">
        <v>0</v>
      </c>
    </row>
    <row r="131" spans="1:13" ht="33.75" customHeight="1">
      <c r="A131" s="93" t="s">
        <v>2</v>
      </c>
      <c r="B131" s="94" t="s">
        <v>3</v>
      </c>
      <c r="C131" s="95" t="s">
        <v>4</v>
      </c>
      <c r="D131" s="88" t="s">
        <v>5</v>
      </c>
      <c r="E131" s="88"/>
      <c r="F131" s="88"/>
      <c r="G131" s="88"/>
      <c r="H131" s="88"/>
      <c r="I131" s="88"/>
      <c r="J131" s="92"/>
    </row>
    <row r="132" spans="1:13" ht="33.75" customHeight="1">
      <c r="A132" s="93"/>
      <c r="B132" s="94"/>
      <c r="C132" s="95"/>
      <c r="D132" s="91" t="s">
        <v>6</v>
      </c>
      <c r="E132" s="88" t="s">
        <v>7</v>
      </c>
      <c r="F132" s="88"/>
      <c r="G132" s="88"/>
      <c r="H132" s="88"/>
      <c r="I132" s="88" t="s">
        <v>8</v>
      </c>
      <c r="J132" s="92" t="s">
        <v>9</v>
      </c>
    </row>
    <row r="133" spans="1:13" ht="39.75" customHeight="1">
      <c r="A133" s="93"/>
      <c r="B133" s="94"/>
      <c r="C133" s="95"/>
      <c r="D133" s="91"/>
      <c r="E133" s="71" t="s">
        <v>10</v>
      </c>
      <c r="F133" s="71" t="s">
        <v>11</v>
      </c>
      <c r="G133" s="71" t="s">
        <v>12</v>
      </c>
      <c r="H133" s="71" t="s">
        <v>13</v>
      </c>
      <c r="I133" s="88"/>
      <c r="J133" s="92"/>
    </row>
    <row r="134" spans="1:13" ht="33.75" customHeight="1">
      <c r="A134" s="57" t="s">
        <v>19</v>
      </c>
      <c r="B134" s="70" t="s">
        <v>20</v>
      </c>
      <c r="C134" s="70" t="s">
        <v>21</v>
      </c>
      <c r="D134" s="55">
        <v>4</v>
      </c>
      <c r="E134" s="55">
        <v>5</v>
      </c>
      <c r="F134" s="55">
        <v>6</v>
      </c>
      <c r="G134" s="55">
        <v>7</v>
      </c>
      <c r="H134" s="55">
        <v>8</v>
      </c>
      <c r="I134" s="55">
        <v>9</v>
      </c>
      <c r="J134" s="56">
        <v>10</v>
      </c>
    </row>
    <row r="135" spans="1:13" ht="33.75" customHeight="1">
      <c r="A135" s="32">
        <v>5105</v>
      </c>
      <c r="B135" s="25">
        <v>791100</v>
      </c>
      <c r="C135" s="30" t="s">
        <v>128</v>
      </c>
      <c r="D135" s="10">
        <f>SUM(E135:J135)</f>
        <v>0</v>
      </c>
      <c r="E135" s="65"/>
      <c r="F135" s="9"/>
      <c r="G135" s="9"/>
      <c r="H135" s="9"/>
      <c r="I135" s="9"/>
      <c r="J135" s="11"/>
      <c r="K135" s="77"/>
      <c r="L135" s="72"/>
      <c r="M135" s="72"/>
    </row>
    <row r="136" spans="1:13" ht="33.75" customHeight="1">
      <c r="A136" s="23">
        <v>5106</v>
      </c>
      <c r="B136" s="5">
        <v>800000</v>
      </c>
      <c r="C136" s="29" t="s">
        <v>129</v>
      </c>
      <c r="D136" s="7">
        <f>SUM(E136:J136)</f>
        <v>1700</v>
      </c>
      <c r="E136" s="7"/>
      <c r="F136" s="7"/>
      <c r="G136" s="7"/>
      <c r="H136" s="7"/>
      <c r="I136" s="7"/>
      <c r="J136" s="8">
        <f>SUM(J137)</f>
        <v>1700</v>
      </c>
    </row>
    <row r="137" spans="1:13" ht="33.75" customHeight="1">
      <c r="A137" s="23">
        <v>5107</v>
      </c>
      <c r="B137" s="5">
        <v>810000</v>
      </c>
      <c r="C137" s="29" t="s">
        <v>130</v>
      </c>
      <c r="D137" s="7">
        <f>SUM(E137:J137)</f>
        <v>1700</v>
      </c>
      <c r="E137" s="7"/>
      <c r="F137" s="7"/>
      <c r="G137" s="7"/>
      <c r="H137" s="7"/>
      <c r="I137" s="7"/>
      <c r="J137" s="8">
        <f>SUM(J138)</f>
        <v>1700</v>
      </c>
    </row>
    <row r="138" spans="1:13" ht="33.75" customHeight="1">
      <c r="A138" s="23">
        <v>5108</v>
      </c>
      <c r="B138" s="5">
        <v>811000</v>
      </c>
      <c r="C138" s="29" t="s">
        <v>131</v>
      </c>
      <c r="D138" s="7">
        <f>SUM(E138:J138)</f>
        <v>1700</v>
      </c>
      <c r="E138" s="7"/>
      <c r="F138" s="7"/>
      <c r="G138" s="7"/>
      <c r="H138" s="7"/>
      <c r="I138" s="7"/>
      <c r="J138" s="8">
        <f>J139+0</f>
        <v>1700</v>
      </c>
    </row>
    <row r="139" spans="1:13" ht="33.75" customHeight="1">
      <c r="A139" s="32">
        <v>5109</v>
      </c>
      <c r="B139" s="25">
        <v>811100</v>
      </c>
      <c r="C139" s="30" t="s">
        <v>132</v>
      </c>
      <c r="D139" s="10">
        <f>SUM(E139:J139)</f>
        <v>1700</v>
      </c>
      <c r="E139" s="9"/>
      <c r="F139" s="9"/>
      <c r="G139" s="9"/>
      <c r="H139" s="9"/>
      <c r="I139" s="9"/>
      <c r="J139" s="11">
        <v>1700</v>
      </c>
      <c r="K139" s="76"/>
    </row>
    <row r="140" spans="1:13" ht="33.75" customHeight="1">
      <c r="A140" s="23">
        <v>5110</v>
      </c>
      <c r="B140" s="5">
        <v>812000</v>
      </c>
      <c r="C140" s="29" t="s">
        <v>133</v>
      </c>
      <c r="D140" s="7">
        <v>0</v>
      </c>
      <c r="E140" s="7">
        <v>0</v>
      </c>
      <c r="F140" s="7">
        <v>0</v>
      </c>
      <c r="G140" s="7">
        <v>0</v>
      </c>
      <c r="H140" s="7">
        <v>0</v>
      </c>
      <c r="I140" s="7">
        <v>0</v>
      </c>
      <c r="J140" s="8">
        <v>0</v>
      </c>
    </row>
    <row r="141" spans="1:13" ht="33.75" customHeight="1">
      <c r="A141" s="32">
        <v>5111</v>
      </c>
      <c r="B141" s="25">
        <v>812100</v>
      </c>
      <c r="C141" s="30" t="s">
        <v>134</v>
      </c>
      <c r="D141" s="10">
        <v>0</v>
      </c>
      <c r="E141" s="9"/>
      <c r="F141" s="9"/>
      <c r="G141" s="9"/>
      <c r="H141" s="9"/>
      <c r="I141" s="9"/>
      <c r="J141" s="11"/>
    </row>
    <row r="142" spans="1:13" ht="33.75" customHeight="1">
      <c r="A142" s="23">
        <v>5112</v>
      </c>
      <c r="B142" s="5">
        <v>813000</v>
      </c>
      <c r="C142" s="29" t="s">
        <v>135</v>
      </c>
      <c r="D142" s="7">
        <v>0</v>
      </c>
      <c r="E142" s="7">
        <v>0</v>
      </c>
      <c r="F142" s="7">
        <v>0</v>
      </c>
      <c r="G142" s="7">
        <v>0</v>
      </c>
      <c r="H142" s="7">
        <v>0</v>
      </c>
      <c r="I142" s="7">
        <v>0</v>
      </c>
      <c r="J142" s="8">
        <v>0</v>
      </c>
    </row>
    <row r="143" spans="1:13" ht="33.75" customHeight="1">
      <c r="A143" s="32">
        <v>5113</v>
      </c>
      <c r="B143" s="25">
        <v>813100</v>
      </c>
      <c r="C143" s="30" t="s">
        <v>136</v>
      </c>
      <c r="D143" s="10">
        <v>0</v>
      </c>
      <c r="E143" s="9"/>
      <c r="F143" s="9"/>
      <c r="G143" s="9"/>
      <c r="H143" s="9"/>
      <c r="I143" s="9"/>
      <c r="J143" s="11"/>
    </row>
    <row r="144" spans="1:13" ht="33.75" customHeight="1">
      <c r="A144" s="23">
        <v>5114</v>
      </c>
      <c r="B144" s="5">
        <v>820000</v>
      </c>
      <c r="C144" s="29" t="s">
        <v>137</v>
      </c>
      <c r="D144" s="7">
        <v>0</v>
      </c>
      <c r="E144" s="7">
        <v>0</v>
      </c>
      <c r="F144" s="7">
        <v>0</v>
      </c>
      <c r="G144" s="7">
        <v>0</v>
      </c>
      <c r="H144" s="7">
        <v>0</v>
      </c>
      <c r="I144" s="7">
        <v>0</v>
      </c>
      <c r="J144" s="8">
        <v>0</v>
      </c>
    </row>
    <row r="145" spans="1:10" ht="33.75" customHeight="1">
      <c r="A145" s="23">
        <v>5115</v>
      </c>
      <c r="B145" s="5">
        <v>821000</v>
      </c>
      <c r="C145" s="29" t="s">
        <v>138</v>
      </c>
      <c r="D145" s="7">
        <v>0</v>
      </c>
      <c r="E145" s="7">
        <v>0</v>
      </c>
      <c r="F145" s="7">
        <v>0</v>
      </c>
      <c r="G145" s="7">
        <v>0</v>
      </c>
      <c r="H145" s="7">
        <v>0</v>
      </c>
      <c r="I145" s="7">
        <v>0</v>
      </c>
      <c r="J145" s="8">
        <v>0</v>
      </c>
    </row>
    <row r="146" spans="1:10" ht="33.75" customHeight="1">
      <c r="A146" s="32">
        <v>5116</v>
      </c>
      <c r="B146" s="25">
        <v>821100</v>
      </c>
      <c r="C146" s="30" t="s">
        <v>139</v>
      </c>
      <c r="D146" s="10">
        <v>0</v>
      </c>
      <c r="E146" s="9"/>
      <c r="F146" s="9"/>
      <c r="G146" s="9"/>
      <c r="H146" s="9"/>
      <c r="I146" s="9"/>
      <c r="J146" s="11"/>
    </row>
    <row r="147" spans="1:10" ht="33.75" customHeight="1">
      <c r="A147" s="23">
        <v>5117</v>
      </c>
      <c r="B147" s="5">
        <v>822000</v>
      </c>
      <c r="C147" s="29" t="s">
        <v>140</v>
      </c>
      <c r="D147" s="7">
        <v>0</v>
      </c>
      <c r="E147" s="7">
        <v>0</v>
      </c>
      <c r="F147" s="7">
        <v>0</v>
      </c>
      <c r="G147" s="7">
        <v>0</v>
      </c>
      <c r="H147" s="7">
        <v>0</v>
      </c>
      <c r="I147" s="7">
        <v>0</v>
      </c>
      <c r="J147" s="8">
        <v>0</v>
      </c>
    </row>
    <row r="148" spans="1:10" ht="33.75" customHeight="1">
      <c r="A148" s="32">
        <v>5118</v>
      </c>
      <c r="B148" s="25">
        <v>822100</v>
      </c>
      <c r="C148" s="30" t="s">
        <v>141</v>
      </c>
      <c r="D148" s="10">
        <v>0</v>
      </c>
      <c r="E148" s="9"/>
      <c r="F148" s="9"/>
      <c r="G148" s="9"/>
      <c r="H148" s="9"/>
      <c r="I148" s="9"/>
      <c r="J148" s="11"/>
    </row>
    <row r="149" spans="1:10" ht="33.75" customHeight="1">
      <c r="A149" s="23">
        <v>5119</v>
      </c>
      <c r="B149" s="5">
        <v>823000</v>
      </c>
      <c r="C149" s="29" t="s">
        <v>142</v>
      </c>
      <c r="D149" s="7">
        <v>0</v>
      </c>
      <c r="E149" s="7">
        <v>0</v>
      </c>
      <c r="F149" s="7">
        <v>0</v>
      </c>
      <c r="G149" s="7">
        <v>0</v>
      </c>
      <c r="H149" s="7">
        <v>0</v>
      </c>
      <c r="I149" s="7">
        <v>0</v>
      </c>
      <c r="J149" s="8">
        <v>0</v>
      </c>
    </row>
    <row r="150" spans="1:10" ht="33.75" customHeight="1">
      <c r="A150" s="32">
        <v>5120</v>
      </c>
      <c r="B150" s="25">
        <v>823100</v>
      </c>
      <c r="C150" s="30" t="s">
        <v>143</v>
      </c>
      <c r="D150" s="10">
        <v>0</v>
      </c>
      <c r="E150" s="9"/>
      <c r="F150" s="9"/>
      <c r="G150" s="9"/>
      <c r="H150" s="9"/>
      <c r="I150" s="9"/>
      <c r="J150" s="11"/>
    </row>
    <row r="151" spans="1:10" ht="33.75" customHeight="1">
      <c r="A151" s="23">
        <v>5121</v>
      </c>
      <c r="B151" s="5">
        <v>830000</v>
      </c>
      <c r="C151" s="29" t="s">
        <v>144</v>
      </c>
      <c r="D151" s="7">
        <v>0</v>
      </c>
      <c r="E151" s="7">
        <v>0</v>
      </c>
      <c r="F151" s="7">
        <v>0</v>
      </c>
      <c r="G151" s="7">
        <v>0</v>
      </c>
      <c r="H151" s="7">
        <v>0</v>
      </c>
      <c r="I151" s="7">
        <v>0</v>
      </c>
      <c r="J151" s="8">
        <v>0</v>
      </c>
    </row>
    <row r="152" spans="1:10" ht="33.75" customHeight="1">
      <c r="A152" s="23">
        <v>5122</v>
      </c>
      <c r="B152" s="5">
        <v>831000</v>
      </c>
      <c r="C152" s="29" t="s">
        <v>145</v>
      </c>
      <c r="D152" s="7">
        <v>0</v>
      </c>
      <c r="E152" s="7">
        <v>0</v>
      </c>
      <c r="F152" s="7">
        <v>0</v>
      </c>
      <c r="G152" s="7">
        <v>0</v>
      </c>
      <c r="H152" s="7">
        <v>0</v>
      </c>
      <c r="I152" s="7">
        <v>0</v>
      </c>
      <c r="J152" s="8">
        <v>0</v>
      </c>
    </row>
    <row r="153" spans="1:10" ht="33.75" customHeight="1">
      <c r="A153" s="32">
        <v>5123</v>
      </c>
      <c r="B153" s="25">
        <v>831100</v>
      </c>
      <c r="C153" s="30" t="s">
        <v>146</v>
      </c>
      <c r="D153" s="10">
        <v>0</v>
      </c>
      <c r="E153" s="9"/>
      <c r="F153" s="9"/>
      <c r="G153" s="9"/>
      <c r="H153" s="9"/>
      <c r="I153" s="9"/>
      <c r="J153" s="11"/>
    </row>
    <row r="154" spans="1:10" ht="33.75" customHeight="1">
      <c r="A154" s="23">
        <v>5124</v>
      </c>
      <c r="B154" s="5">
        <v>840000</v>
      </c>
      <c r="C154" s="29" t="s">
        <v>147</v>
      </c>
      <c r="D154" s="7">
        <v>0</v>
      </c>
      <c r="E154" s="7">
        <v>0</v>
      </c>
      <c r="F154" s="7">
        <v>0</v>
      </c>
      <c r="G154" s="7">
        <v>0</v>
      </c>
      <c r="H154" s="7">
        <v>0</v>
      </c>
      <c r="I154" s="7">
        <v>0</v>
      </c>
      <c r="J154" s="8">
        <v>0</v>
      </c>
    </row>
    <row r="155" spans="1:10" ht="33.75" customHeight="1">
      <c r="A155" s="23">
        <v>5125</v>
      </c>
      <c r="B155" s="5">
        <v>841000</v>
      </c>
      <c r="C155" s="29" t="s">
        <v>148</v>
      </c>
      <c r="D155" s="7">
        <v>0</v>
      </c>
      <c r="E155" s="7">
        <v>0</v>
      </c>
      <c r="F155" s="7">
        <v>0</v>
      </c>
      <c r="G155" s="7">
        <v>0</v>
      </c>
      <c r="H155" s="7">
        <v>0</v>
      </c>
      <c r="I155" s="7">
        <v>0</v>
      </c>
      <c r="J155" s="8">
        <v>0</v>
      </c>
    </row>
    <row r="156" spans="1:10" ht="33.75" customHeight="1">
      <c r="A156" s="32">
        <v>5126</v>
      </c>
      <c r="B156" s="25">
        <v>841100</v>
      </c>
      <c r="C156" s="30" t="s">
        <v>149</v>
      </c>
      <c r="D156" s="10">
        <v>0</v>
      </c>
      <c r="E156" s="9"/>
      <c r="F156" s="9"/>
      <c r="G156" s="9"/>
      <c r="H156" s="9"/>
      <c r="I156" s="9"/>
      <c r="J156" s="11"/>
    </row>
    <row r="157" spans="1:10" ht="33.75" customHeight="1">
      <c r="A157" s="23">
        <v>5127</v>
      </c>
      <c r="B157" s="5">
        <v>842000</v>
      </c>
      <c r="C157" s="29" t="s">
        <v>150</v>
      </c>
      <c r="D157" s="7">
        <v>0</v>
      </c>
      <c r="E157" s="7">
        <v>0</v>
      </c>
      <c r="F157" s="7">
        <v>0</v>
      </c>
      <c r="G157" s="7">
        <v>0</v>
      </c>
      <c r="H157" s="7">
        <v>0</v>
      </c>
      <c r="I157" s="7">
        <v>0</v>
      </c>
      <c r="J157" s="8">
        <v>0</v>
      </c>
    </row>
    <row r="158" spans="1:10" ht="33.75" customHeight="1">
      <c r="A158" s="93" t="s">
        <v>2</v>
      </c>
      <c r="B158" s="94" t="s">
        <v>3</v>
      </c>
      <c r="C158" s="95" t="s">
        <v>4</v>
      </c>
      <c r="D158" s="88" t="s">
        <v>5</v>
      </c>
      <c r="E158" s="88"/>
      <c r="F158" s="88"/>
      <c r="G158" s="88"/>
      <c r="H158" s="88"/>
      <c r="I158" s="88"/>
      <c r="J158" s="92"/>
    </row>
    <row r="159" spans="1:10" ht="33.75" customHeight="1">
      <c r="A159" s="93"/>
      <c r="B159" s="94"/>
      <c r="C159" s="95"/>
      <c r="D159" s="91" t="s">
        <v>6</v>
      </c>
      <c r="E159" s="88" t="s">
        <v>7</v>
      </c>
      <c r="F159" s="88"/>
      <c r="G159" s="88"/>
      <c r="H159" s="88"/>
      <c r="I159" s="88" t="s">
        <v>8</v>
      </c>
      <c r="J159" s="92" t="s">
        <v>9</v>
      </c>
    </row>
    <row r="160" spans="1:10" ht="39.75" customHeight="1">
      <c r="A160" s="93"/>
      <c r="B160" s="94"/>
      <c r="C160" s="95"/>
      <c r="D160" s="91"/>
      <c r="E160" s="71" t="s">
        <v>10</v>
      </c>
      <c r="F160" s="71" t="s">
        <v>11</v>
      </c>
      <c r="G160" s="71" t="s">
        <v>12</v>
      </c>
      <c r="H160" s="71" t="s">
        <v>13</v>
      </c>
      <c r="I160" s="88"/>
      <c r="J160" s="92"/>
    </row>
    <row r="161" spans="1:10" ht="33.75" customHeight="1">
      <c r="A161" s="57" t="s">
        <v>19</v>
      </c>
      <c r="B161" s="70" t="s">
        <v>20</v>
      </c>
      <c r="C161" s="70" t="s">
        <v>21</v>
      </c>
      <c r="D161" s="55">
        <v>4</v>
      </c>
      <c r="E161" s="55">
        <v>5</v>
      </c>
      <c r="F161" s="55">
        <v>6</v>
      </c>
      <c r="G161" s="55">
        <v>7</v>
      </c>
      <c r="H161" s="55">
        <v>8</v>
      </c>
      <c r="I161" s="55">
        <v>9</v>
      </c>
      <c r="J161" s="56">
        <v>10</v>
      </c>
    </row>
    <row r="162" spans="1:10" ht="33.75" customHeight="1">
      <c r="A162" s="32">
        <v>5128</v>
      </c>
      <c r="B162" s="25">
        <v>842100</v>
      </c>
      <c r="C162" s="30" t="s">
        <v>151</v>
      </c>
      <c r="D162" s="10">
        <v>0</v>
      </c>
      <c r="E162" s="9"/>
      <c r="F162" s="9"/>
      <c r="G162" s="9"/>
      <c r="H162" s="9"/>
      <c r="I162" s="9"/>
      <c r="J162" s="11"/>
    </row>
    <row r="163" spans="1:10" ht="33.75" customHeight="1">
      <c r="A163" s="23">
        <v>5129</v>
      </c>
      <c r="B163" s="5">
        <v>843000</v>
      </c>
      <c r="C163" s="29" t="s">
        <v>152</v>
      </c>
      <c r="D163" s="7">
        <v>0</v>
      </c>
      <c r="E163" s="7">
        <v>0</v>
      </c>
      <c r="F163" s="7">
        <v>0</v>
      </c>
      <c r="G163" s="7">
        <v>0</v>
      </c>
      <c r="H163" s="7">
        <v>0</v>
      </c>
      <c r="I163" s="7">
        <v>0</v>
      </c>
      <c r="J163" s="8">
        <v>0</v>
      </c>
    </row>
    <row r="164" spans="1:10" ht="33.75" customHeight="1">
      <c r="A164" s="32">
        <v>5130</v>
      </c>
      <c r="B164" s="25">
        <v>843100</v>
      </c>
      <c r="C164" s="30" t="s">
        <v>153</v>
      </c>
      <c r="D164" s="10">
        <v>0</v>
      </c>
      <c r="E164" s="9"/>
      <c r="F164" s="9"/>
      <c r="G164" s="9"/>
      <c r="H164" s="9"/>
      <c r="I164" s="9"/>
      <c r="J164" s="11"/>
    </row>
    <row r="165" spans="1:10" ht="33.75" customHeight="1">
      <c r="A165" s="23">
        <v>5131</v>
      </c>
      <c r="B165" s="5">
        <v>900000</v>
      </c>
      <c r="C165" s="29" t="s">
        <v>154</v>
      </c>
      <c r="D165" s="7">
        <v>0</v>
      </c>
      <c r="E165" s="7">
        <v>0</v>
      </c>
      <c r="F165" s="7">
        <v>0</v>
      </c>
      <c r="G165" s="7">
        <v>0</v>
      </c>
      <c r="H165" s="7">
        <v>0</v>
      </c>
      <c r="I165" s="7">
        <v>0</v>
      </c>
      <c r="J165" s="8">
        <v>0</v>
      </c>
    </row>
    <row r="166" spans="1:10" ht="33.75" customHeight="1">
      <c r="A166" s="23">
        <v>5132</v>
      </c>
      <c r="B166" s="5">
        <v>910000</v>
      </c>
      <c r="C166" s="29" t="s">
        <v>155</v>
      </c>
      <c r="D166" s="7">
        <v>0</v>
      </c>
      <c r="E166" s="7">
        <v>0</v>
      </c>
      <c r="F166" s="7">
        <v>0</v>
      </c>
      <c r="G166" s="7">
        <v>0</v>
      </c>
      <c r="H166" s="7">
        <v>0</v>
      </c>
      <c r="I166" s="7">
        <v>0</v>
      </c>
      <c r="J166" s="8">
        <v>0</v>
      </c>
    </row>
    <row r="167" spans="1:10" ht="33.75" customHeight="1">
      <c r="A167" s="23">
        <v>5133</v>
      </c>
      <c r="B167" s="5">
        <v>911000</v>
      </c>
      <c r="C167" s="29" t="s">
        <v>156</v>
      </c>
      <c r="D167" s="7">
        <v>0</v>
      </c>
      <c r="E167" s="7">
        <v>0</v>
      </c>
      <c r="F167" s="7">
        <v>0</v>
      </c>
      <c r="G167" s="7">
        <v>0</v>
      </c>
      <c r="H167" s="7">
        <v>0</v>
      </c>
      <c r="I167" s="7">
        <v>0</v>
      </c>
      <c r="J167" s="8">
        <v>0</v>
      </c>
    </row>
    <row r="168" spans="1:10" ht="33.75" customHeight="1">
      <c r="A168" s="32">
        <v>5134</v>
      </c>
      <c r="B168" s="25">
        <v>911100</v>
      </c>
      <c r="C168" s="30" t="s">
        <v>157</v>
      </c>
      <c r="D168" s="10">
        <v>0</v>
      </c>
      <c r="E168" s="9"/>
      <c r="F168" s="9"/>
      <c r="G168" s="9"/>
      <c r="H168" s="9"/>
      <c r="I168" s="9"/>
      <c r="J168" s="11"/>
    </row>
    <row r="169" spans="1:10" ht="33.75" customHeight="1">
      <c r="A169" s="32">
        <v>5135</v>
      </c>
      <c r="B169" s="25">
        <v>911200</v>
      </c>
      <c r="C169" s="30" t="s">
        <v>158</v>
      </c>
      <c r="D169" s="10">
        <v>0</v>
      </c>
      <c r="E169" s="9"/>
      <c r="F169" s="9"/>
      <c r="G169" s="9"/>
      <c r="H169" s="9"/>
      <c r="I169" s="9"/>
      <c r="J169" s="11"/>
    </row>
    <row r="170" spans="1:10" ht="33.75" customHeight="1">
      <c r="A170" s="32">
        <v>5136</v>
      </c>
      <c r="B170" s="25">
        <v>911300</v>
      </c>
      <c r="C170" s="30" t="s">
        <v>159</v>
      </c>
      <c r="D170" s="10">
        <v>0</v>
      </c>
      <c r="E170" s="9"/>
      <c r="F170" s="9"/>
      <c r="G170" s="9"/>
      <c r="H170" s="9"/>
      <c r="I170" s="9"/>
      <c r="J170" s="11"/>
    </row>
    <row r="171" spans="1:10" ht="33.75" customHeight="1">
      <c r="A171" s="32">
        <v>5137</v>
      </c>
      <c r="B171" s="25">
        <v>911400</v>
      </c>
      <c r="C171" s="30" t="s">
        <v>160</v>
      </c>
      <c r="D171" s="10">
        <v>0</v>
      </c>
      <c r="E171" s="9"/>
      <c r="F171" s="9"/>
      <c r="G171" s="9"/>
      <c r="H171" s="9"/>
      <c r="I171" s="9"/>
      <c r="J171" s="11"/>
    </row>
    <row r="172" spans="1:10" ht="33.75" customHeight="1">
      <c r="A172" s="32">
        <v>5138</v>
      </c>
      <c r="B172" s="25">
        <v>911500</v>
      </c>
      <c r="C172" s="30" t="s">
        <v>161</v>
      </c>
      <c r="D172" s="10">
        <v>0</v>
      </c>
      <c r="E172" s="9"/>
      <c r="F172" s="9"/>
      <c r="G172" s="9"/>
      <c r="H172" s="9"/>
      <c r="I172" s="9"/>
      <c r="J172" s="11"/>
    </row>
    <row r="173" spans="1:10" ht="33.75" customHeight="1">
      <c r="A173" s="32">
        <v>5139</v>
      </c>
      <c r="B173" s="25">
        <v>911600</v>
      </c>
      <c r="C173" s="30" t="s">
        <v>162</v>
      </c>
      <c r="D173" s="10">
        <v>0</v>
      </c>
      <c r="E173" s="9"/>
      <c r="F173" s="9"/>
      <c r="G173" s="9"/>
      <c r="H173" s="9"/>
      <c r="I173" s="9"/>
      <c r="J173" s="11"/>
    </row>
    <row r="174" spans="1:10" ht="33.75" customHeight="1">
      <c r="A174" s="32">
        <v>5140</v>
      </c>
      <c r="B174" s="25">
        <v>911700</v>
      </c>
      <c r="C174" s="30" t="s">
        <v>163</v>
      </c>
      <c r="D174" s="10">
        <v>0</v>
      </c>
      <c r="E174" s="9"/>
      <c r="F174" s="9"/>
      <c r="G174" s="9"/>
      <c r="H174" s="9"/>
      <c r="I174" s="9"/>
      <c r="J174" s="11"/>
    </row>
    <row r="175" spans="1:10" ht="33.75" customHeight="1">
      <c r="A175" s="32">
        <v>5141</v>
      </c>
      <c r="B175" s="25">
        <v>911800</v>
      </c>
      <c r="C175" s="30" t="s">
        <v>164</v>
      </c>
      <c r="D175" s="10">
        <v>0</v>
      </c>
      <c r="E175" s="9"/>
      <c r="F175" s="9"/>
      <c r="G175" s="9"/>
      <c r="H175" s="9"/>
      <c r="I175" s="9"/>
      <c r="J175" s="11"/>
    </row>
    <row r="176" spans="1:10" ht="33.75" customHeight="1">
      <c r="A176" s="32">
        <v>5142</v>
      </c>
      <c r="B176" s="25">
        <v>911900</v>
      </c>
      <c r="C176" s="30" t="s">
        <v>165</v>
      </c>
      <c r="D176" s="10">
        <v>0</v>
      </c>
      <c r="E176" s="9"/>
      <c r="F176" s="9"/>
      <c r="G176" s="9"/>
      <c r="H176" s="9"/>
      <c r="I176" s="9"/>
      <c r="J176" s="11"/>
    </row>
    <row r="177" spans="1:10" ht="33.75" customHeight="1">
      <c r="A177" s="23">
        <v>5143</v>
      </c>
      <c r="B177" s="5">
        <v>912000</v>
      </c>
      <c r="C177" s="29" t="s">
        <v>166</v>
      </c>
      <c r="D177" s="7">
        <v>0</v>
      </c>
      <c r="E177" s="7">
        <v>0</v>
      </c>
      <c r="F177" s="7">
        <v>0</v>
      </c>
      <c r="G177" s="7">
        <v>0</v>
      </c>
      <c r="H177" s="7">
        <v>0</v>
      </c>
      <c r="I177" s="7">
        <v>0</v>
      </c>
      <c r="J177" s="8">
        <v>0</v>
      </c>
    </row>
    <row r="178" spans="1:10" ht="33.75" customHeight="1">
      <c r="A178" s="32">
        <v>5144</v>
      </c>
      <c r="B178" s="25">
        <v>912100</v>
      </c>
      <c r="C178" s="30" t="s">
        <v>167</v>
      </c>
      <c r="D178" s="10">
        <v>0</v>
      </c>
      <c r="E178" s="9"/>
      <c r="F178" s="9"/>
      <c r="G178" s="9"/>
      <c r="H178" s="9"/>
      <c r="I178" s="9"/>
      <c r="J178" s="11"/>
    </row>
    <row r="179" spans="1:10" ht="33.75" customHeight="1">
      <c r="A179" s="32">
        <v>5145</v>
      </c>
      <c r="B179" s="25">
        <v>912200</v>
      </c>
      <c r="C179" s="30" t="s">
        <v>168</v>
      </c>
      <c r="D179" s="10">
        <v>0</v>
      </c>
      <c r="E179" s="9"/>
      <c r="F179" s="9"/>
      <c r="G179" s="9"/>
      <c r="H179" s="9"/>
      <c r="I179" s="9"/>
      <c r="J179" s="11"/>
    </row>
    <row r="180" spans="1:10" ht="33.75" customHeight="1">
      <c r="A180" s="32">
        <v>5146</v>
      </c>
      <c r="B180" s="25">
        <v>912300</v>
      </c>
      <c r="C180" s="30" t="s">
        <v>169</v>
      </c>
      <c r="D180" s="10">
        <v>0</v>
      </c>
      <c r="E180" s="9"/>
      <c r="F180" s="9"/>
      <c r="G180" s="9"/>
      <c r="H180" s="9"/>
      <c r="I180" s="9"/>
      <c r="J180" s="11"/>
    </row>
    <row r="181" spans="1:10" ht="33.75" customHeight="1">
      <c r="A181" s="32">
        <v>5147</v>
      </c>
      <c r="B181" s="25">
        <v>912400</v>
      </c>
      <c r="C181" s="30" t="s">
        <v>170</v>
      </c>
      <c r="D181" s="10">
        <v>0</v>
      </c>
      <c r="E181" s="9"/>
      <c r="F181" s="9"/>
      <c r="G181" s="9"/>
      <c r="H181" s="9"/>
      <c r="I181" s="9"/>
      <c r="J181" s="11"/>
    </row>
    <row r="182" spans="1:10" ht="33.75" customHeight="1">
      <c r="A182" s="32">
        <v>5148</v>
      </c>
      <c r="B182" s="25">
        <v>912500</v>
      </c>
      <c r="C182" s="30" t="s">
        <v>171</v>
      </c>
      <c r="D182" s="10">
        <v>0</v>
      </c>
      <c r="E182" s="9"/>
      <c r="F182" s="9"/>
      <c r="G182" s="9"/>
      <c r="H182" s="9"/>
      <c r="I182" s="9"/>
      <c r="J182" s="11"/>
    </row>
    <row r="183" spans="1:10" ht="33.75" customHeight="1">
      <c r="A183" s="32">
        <v>5149</v>
      </c>
      <c r="B183" s="25">
        <v>912600</v>
      </c>
      <c r="C183" s="30" t="s">
        <v>172</v>
      </c>
      <c r="D183" s="10">
        <v>0</v>
      </c>
      <c r="E183" s="9"/>
      <c r="F183" s="9"/>
      <c r="G183" s="9"/>
      <c r="H183" s="9"/>
      <c r="I183" s="9"/>
      <c r="J183" s="11"/>
    </row>
    <row r="184" spans="1:10" ht="33.75" customHeight="1">
      <c r="A184" s="93" t="s">
        <v>2</v>
      </c>
      <c r="B184" s="94" t="s">
        <v>3</v>
      </c>
      <c r="C184" s="95" t="s">
        <v>4</v>
      </c>
      <c r="D184" s="88" t="s">
        <v>5</v>
      </c>
      <c r="E184" s="88"/>
      <c r="F184" s="88"/>
      <c r="G184" s="88"/>
      <c r="H184" s="88"/>
      <c r="I184" s="88"/>
      <c r="J184" s="92"/>
    </row>
    <row r="185" spans="1:10" ht="33.75" customHeight="1">
      <c r="A185" s="93"/>
      <c r="B185" s="94"/>
      <c r="C185" s="95"/>
      <c r="D185" s="91" t="s">
        <v>6</v>
      </c>
      <c r="E185" s="88" t="s">
        <v>7</v>
      </c>
      <c r="F185" s="88"/>
      <c r="G185" s="88"/>
      <c r="H185" s="88"/>
      <c r="I185" s="88" t="s">
        <v>8</v>
      </c>
      <c r="J185" s="92" t="s">
        <v>9</v>
      </c>
    </row>
    <row r="186" spans="1:10" ht="37.5" customHeight="1">
      <c r="A186" s="93"/>
      <c r="B186" s="94"/>
      <c r="C186" s="95"/>
      <c r="D186" s="91"/>
      <c r="E186" s="71" t="s">
        <v>10</v>
      </c>
      <c r="F186" s="71" t="s">
        <v>11</v>
      </c>
      <c r="G186" s="71" t="s">
        <v>12</v>
      </c>
      <c r="H186" s="71" t="s">
        <v>13</v>
      </c>
      <c r="I186" s="88"/>
      <c r="J186" s="92"/>
    </row>
    <row r="187" spans="1:10" ht="33.75" customHeight="1">
      <c r="A187" s="57" t="s">
        <v>19</v>
      </c>
      <c r="B187" s="70" t="s">
        <v>20</v>
      </c>
      <c r="C187" s="70" t="s">
        <v>21</v>
      </c>
      <c r="D187" s="55">
        <v>4</v>
      </c>
      <c r="E187" s="55" t="s">
        <v>23</v>
      </c>
      <c r="F187" s="55" t="s">
        <v>24</v>
      </c>
      <c r="G187" s="55" t="s">
        <v>25</v>
      </c>
      <c r="H187" s="55" t="s">
        <v>26</v>
      </c>
      <c r="I187" s="55" t="s">
        <v>27</v>
      </c>
      <c r="J187" s="56" t="s">
        <v>28</v>
      </c>
    </row>
    <row r="188" spans="1:10" ht="33.75" customHeight="1">
      <c r="A188" s="32">
        <v>5150</v>
      </c>
      <c r="B188" s="25">
        <v>912900</v>
      </c>
      <c r="C188" s="30" t="s">
        <v>173</v>
      </c>
      <c r="D188" s="10">
        <v>0</v>
      </c>
      <c r="E188" s="9"/>
      <c r="F188" s="9"/>
      <c r="G188" s="9"/>
      <c r="H188" s="9"/>
      <c r="I188" s="9"/>
      <c r="J188" s="11"/>
    </row>
    <row r="189" spans="1:10" ht="33.75" customHeight="1">
      <c r="A189" s="23">
        <v>5151</v>
      </c>
      <c r="B189" s="5">
        <v>920000</v>
      </c>
      <c r="C189" s="29" t="s">
        <v>174</v>
      </c>
      <c r="D189" s="7">
        <v>0</v>
      </c>
      <c r="E189" s="7">
        <v>0</v>
      </c>
      <c r="F189" s="7">
        <v>0</v>
      </c>
      <c r="G189" s="7">
        <v>0</v>
      </c>
      <c r="H189" s="7">
        <v>0</v>
      </c>
      <c r="I189" s="7">
        <v>0</v>
      </c>
      <c r="J189" s="8">
        <v>0</v>
      </c>
    </row>
    <row r="190" spans="1:10" ht="33.75" customHeight="1">
      <c r="A190" s="23">
        <v>5152</v>
      </c>
      <c r="B190" s="5">
        <v>921000</v>
      </c>
      <c r="C190" s="29" t="s">
        <v>175</v>
      </c>
      <c r="D190" s="7">
        <v>0</v>
      </c>
      <c r="E190" s="7">
        <v>0</v>
      </c>
      <c r="F190" s="7">
        <v>0</v>
      </c>
      <c r="G190" s="7">
        <v>0</v>
      </c>
      <c r="H190" s="7">
        <v>0</v>
      </c>
      <c r="I190" s="7">
        <v>0</v>
      </c>
      <c r="J190" s="8">
        <v>0</v>
      </c>
    </row>
    <row r="191" spans="1:10" ht="33.75" customHeight="1">
      <c r="A191" s="32">
        <v>5153</v>
      </c>
      <c r="B191" s="25">
        <v>921100</v>
      </c>
      <c r="C191" s="30" t="s">
        <v>176</v>
      </c>
      <c r="D191" s="10">
        <v>0</v>
      </c>
      <c r="E191" s="9"/>
      <c r="F191" s="9"/>
      <c r="G191" s="9"/>
      <c r="H191" s="9"/>
      <c r="I191" s="9"/>
      <c r="J191" s="11"/>
    </row>
    <row r="192" spans="1:10" ht="33.75" customHeight="1">
      <c r="A192" s="32">
        <v>5154</v>
      </c>
      <c r="B192" s="25">
        <v>921200</v>
      </c>
      <c r="C192" s="30" t="s">
        <v>177</v>
      </c>
      <c r="D192" s="10">
        <v>0</v>
      </c>
      <c r="E192" s="9"/>
      <c r="F192" s="9"/>
      <c r="G192" s="9"/>
      <c r="H192" s="9"/>
      <c r="I192" s="9"/>
      <c r="J192" s="11"/>
    </row>
    <row r="193" spans="1:10" ht="33.75" customHeight="1">
      <c r="A193" s="32">
        <v>5155</v>
      </c>
      <c r="B193" s="25">
        <v>921300</v>
      </c>
      <c r="C193" s="30" t="s">
        <v>178</v>
      </c>
      <c r="D193" s="10">
        <v>0</v>
      </c>
      <c r="E193" s="9"/>
      <c r="F193" s="9"/>
      <c r="G193" s="9"/>
      <c r="H193" s="9"/>
      <c r="I193" s="9"/>
      <c r="J193" s="11"/>
    </row>
    <row r="194" spans="1:10" ht="33.75" customHeight="1">
      <c r="A194" s="32">
        <v>5156</v>
      </c>
      <c r="B194" s="25">
        <v>921400</v>
      </c>
      <c r="C194" s="30" t="s">
        <v>179</v>
      </c>
      <c r="D194" s="10">
        <v>0</v>
      </c>
      <c r="E194" s="9"/>
      <c r="F194" s="9"/>
      <c r="G194" s="9"/>
      <c r="H194" s="9"/>
      <c r="I194" s="9"/>
      <c r="J194" s="11"/>
    </row>
    <row r="195" spans="1:10" ht="33.75" customHeight="1">
      <c r="A195" s="32">
        <v>5157</v>
      </c>
      <c r="B195" s="25">
        <v>921500</v>
      </c>
      <c r="C195" s="30" t="s">
        <v>180</v>
      </c>
      <c r="D195" s="10">
        <v>0</v>
      </c>
      <c r="E195" s="9"/>
      <c r="F195" s="9"/>
      <c r="G195" s="9"/>
      <c r="H195" s="9"/>
      <c r="I195" s="9"/>
      <c r="J195" s="11"/>
    </row>
    <row r="196" spans="1:10" ht="33.75" customHeight="1">
      <c r="A196" s="32">
        <v>5158</v>
      </c>
      <c r="B196" s="25">
        <v>921600</v>
      </c>
      <c r="C196" s="30" t="s">
        <v>181</v>
      </c>
      <c r="D196" s="10">
        <v>0</v>
      </c>
      <c r="E196" s="9"/>
      <c r="F196" s="9"/>
      <c r="G196" s="9"/>
      <c r="H196" s="9"/>
      <c r="I196" s="9"/>
      <c r="J196" s="11"/>
    </row>
    <row r="197" spans="1:10" ht="33.75" customHeight="1">
      <c r="A197" s="32">
        <v>5159</v>
      </c>
      <c r="B197" s="25">
        <v>921700</v>
      </c>
      <c r="C197" s="30" t="s">
        <v>182</v>
      </c>
      <c r="D197" s="10">
        <v>0</v>
      </c>
      <c r="E197" s="9"/>
      <c r="F197" s="9"/>
      <c r="G197" s="9"/>
      <c r="H197" s="9"/>
      <c r="I197" s="9"/>
      <c r="J197" s="11"/>
    </row>
    <row r="198" spans="1:10" ht="33.75" customHeight="1">
      <c r="A198" s="32">
        <v>5160</v>
      </c>
      <c r="B198" s="25">
        <v>921800</v>
      </c>
      <c r="C198" s="30" t="s">
        <v>183</v>
      </c>
      <c r="D198" s="10">
        <v>0</v>
      </c>
      <c r="E198" s="9"/>
      <c r="F198" s="9"/>
      <c r="G198" s="9"/>
      <c r="H198" s="9"/>
      <c r="I198" s="9"/>
      <c r="J198" s="11"/>
    </row>
    <row r="199" spans="1:10" ht="33.75" customHeight="1">
      <c r="A199" s="32">
        <v>5161</v>
      </c>
      <c r="B199" s="25">
        <v>921900</v>
      </c>
      <c r="C199" s="30" t="s">
        <v>184</v>
      </c>
      <c r="D199" s="10">
        <v>0</v>
      </c>
      <c r="E199" s="9"/>
      <c r="F199" s="9"/>
      <c r="G199" s="9"/>
      <c r="H199" s="9"/>
      <c r="I199" s="9"/>
      <c r="J199" s="11"/>
    </row>
    <row r="200" spans="1:10" ht="33.75" customHeight="1">
      <c r="A200" s="23">
        <v>5162</v>
      </c>
      <c r="B200" s="5">
        <v>922000</v>
      </c>
      <c r="C200" s="29" t="s">
        <v>185</v>
      </c>
      <c r="D200" s="7">
        <v>0</v>
      </c>
      <c r="E200" s="7">
        <v>0</v>
      </c>
      <c r="F200" s="7">
        <v>0</v>
      </c>
      <c r="G200" s="7">
        <v>0</v>
      </c>
      <c r="H200" s="7">
        <v>0</v>
      </c>
      <c r="I200" s="7">
        <v>0</v>
      </c>
      <c r="J200" s="8">
        <v>0</v>
      </c>
    </row>
    <row r="201" spans="1:10" ht="33.75" customHeight="1">
      <c r="A201" s="32">
        <v>5163</v>
      </c>
      <c r="B201" s="25">
        <v>922100</v>
      </c>
      <c r="C201" s="30" t="s">
        <v>186</v>
      </c>
      <c r="D201" s="10">
        <v>0</v>
      </c>
      <c r="E201" s="9"/>
      <c r="F201" s="9"/>
      <c r="G201" s="9"/>
      <c r="H201" s="9"/>
      <c r="I201" s="9"/>
      <c r="J201" s="11"/>
    </row>
    <row r="202" spans="1:10" ht="33.75" customHeight="1">
      <c r="A202" s="32">
        <v>5164</v>
      </c>
      <c r="B202" s="25">
        <v>922200</v>
      </c>
      <c r="C202" s="30" t="s">
        <v>187</v>
      </c>
      <c r="D202" s="10">
        <v>0</v>
      </c>
      <c r="E202" s="9"/>
      <c r="F202" s="9"/>
      <c r="G202" s="9"/>
      <c r="H202" s="9"/>
      <c r="I202" s="9"/>
      <c r="J202" s="11"/>
    </row>
    <row r="203" spans="1:10" ht="33.75" customHeight="1">
      <c r="A203" s="32">
        <v>5165</v>
      </c>
      <c r="B203" s="25">
        <v>922300</v>
      </c>
      <c r="C203" s="30" t="s">
        <v>188</v>
      </c>
      <c r="D203" s="10">
        <v>0</v>
      </c>
      <c r="E203" s="9"/>
      <c r="F203" s="9"/>
      <c r="G203" s="9"/>
      <c r="H203" s="9"/>
      <c r="I203" s="9"/>
      <c r="J203" s="11"/>
    </row>
    <row r="204" spans="1:10" ht="33.75" customHeight="1">
      <c r="A204" s="32">
        <v>5166</v>
      </c>
      <c r="B204" s="25">
        <v>922400</v>
      </c>
      <c r="C204" s="30" t="s">
        <v>189</v>
      </c>
      <c r="D204" s="10">
        <v>0</v>
      </c>
      <c r="E204" s="9"/>
      <c r="F204" s="9"/>
      <c r="G204" s="9"/>
      <c r="H204" s="9"/>
      <c r="I204" s="9"/>
      <c r="J204" s="11"/>
    </row>
    <row r="205" spans="1:10" ht="33.75" customHeight="1">
      <c r="A205" s="32">
        <v>5167</v>
      </c>
      <c r="B205" s="25">
        <v>922500</v>
      </c>
      <c r="C205" s="30" t="s">
        <v>190</v>
      </c>
      <c r="D205" s="10">
        <v>0</v>
      </c>
      <c r="E205" s="9"/>
      <c r="F205" s="9"/>
      <c r="G205" s="9"/>
      <c r="H205" s="9"/>
      <c r="I205" s="9"/>
      <c r="J205" s="11"/>
    </row>
    <row r="206" spans="1:10" ht="33.75" customHeight="1">
      <c r="A206" s="93" t="s">
        <v>2</v>
      </c>
      <c r="B206" s="94" t="s">
        <v>3</v>
      </c>
      <c r="C206" s="95" t="s">
        <v>4</v>
      </c>
      <c r="D206" s="88" t="s">
        <v>5</v>
      </c>
      <c r="E206" s="88"/>
      <c r="F206" s="88"/>
      <c r="G206" s="88"/>
      <c r="H206" s="88"/>
      <c r="I206" s="88"/>
      <c r="J206" s="92"/>
    </row>
    <row r="207" spans="1:10" ht="33.75" customHeight="1">
      <c r="A207" s="93"/>
      <c r="B207" s="94"/>
      <c r="C207" s="95"/>
      <c r="D207" s="91" t="s">
        <v>6</v>
      </c>
      <c r="E207" s="88" t="s">
        <v>7</v>
      </c>
      <c r="F207" s="88"/>
      <c r="G207" s="88"/>
      <c r="H207" s="88"/>
      <c r="I207" s="88" t="s">
        <v>8</v>
      </c>
      <c r="J207" s="92" t="s">
        <v>9</v>
      </c>
    </row>
    <row r="208" spans="1:10" ht="42.75" customHeight="1">
      <c r="A208" s="93"/>
      <c r="B208" s="94"/>
      <c r="C208" s="95"/>
      <c r="D208" s="91"/>
      <c r="E208" s="71" t="s">
        <v>10</v>
      </c>
      <c r="F208" s="71" t="s">
        <v>11</v>
      </c>
      <c r="G208" s="71" t="s">
        <v>12</v>
      </c>
      <c r="H208" s="71" t="s">
        <v>13</v>
      </c>
      <c r="I208" s="88"/>
      <c r="J208" s="92"/>
    </row>
    <row r="209" spans="1:11" ht="33.75" customHeight="1">
      <c r="A209" s="57" t="s">
        <v>19</v>
      </c>
      <c r="B209" s="70" t="s">
        <v>20</v>
      </c>
      <c r="C209" s="70" t="s">
        <v>21</v>
      </c>
      <c r="D209" s="55">
        <v>4</v>
      </c>
      <c r="E209" s="55" t="s">
        <v>23</v>
      </c>
      <c r="F209" s="55" t="s">
        <v>24</v>
      </c>
      <c r="G209" s="55" t="s">
        <v>25</v>
      </c>
      <c r="H209" s="55" t="s">
        <v>26</v>
      </c>
      <c r="I209" s="55" t="s">
        <v>27</v>
      </c>
      <c r="J209" s="56" t="s">
        <v>28</v>
      </c>
    </row>
    <row r="210" spans="1:11" ht="33.75" customHeight="1">
      <c r="A210" s="32">
        <v>5168</v>
      </c>
      <c r="B210" s="25">
        <v>922600</v>
      </c>
      <c r="C210" s="30" t="s">
        <v>191</v>
      </c>
      <c r="D210" s="10">
        <v>0</v>
      </c>
      <c r="E210" s="9"/>
      <c r="F210" s="9"/>
      <c r="G210" s="9"/>
      <c r="H210" s="9"/>
      <c r="I210" s="9"/>
      <c r="J210" s="11"/>
    </row>
    <row r="211" spans="1:11" ht="33.75" customHeight="1">
      <c r="A211" s="32">
        <v>5169</v>
      </c>
      <c r="B211" s="25">
        <v>922700</v>
      </c>
      <c r="C211" s="30" t="s">
        <v>192</v>
      </c>
      <c r="D211" s="10">
        <v>0</v>
      </c>
      <c r="E211" s="9"/>
      <c r="F211" s="9"/>
      <c r="G211" s="9"/>
      <c r="H211" s="9"/>
      <c r="I211" s="9"/>
      <c r="J211" s="11"/>
    </row>
    <row r="212" spans="1:11" ht="33.75" customHeight="1">
      <c r="A212" s="32">
        <v>5170</v>
      </c>
      <c r="B212" s="25">
        <v>922800</v>
      </c>
      <c r="C212" s="30" t="s">
        <v>193</v>
      </c>
      <c r="D212" s="10">
        <v>0</v>
      </c>
      <c r="E212" s="9"/>
      <c r="F212" s="9"/>
      <c r="G212" s="9"/>
      <c r="H212" s="9"/>
      <c r="I212" s="9"/>
      <c r="J212" s="11"/>
    </row>
    <row r="213" spans="1:11" ht="33.75" customHeight="1" thickBot="1">
      <c r="A213" s="33">
        <v>5171</v>
      </c>
      <c r="B213" s="26"/>
      <c r="C213" s="31" t="s">
        <v>194</v>
      </c>
      <c r="D213" s="14">
        <f>E213+F213+H213+I213+J213</f>
        <v>3913989</v>
      </c>
      <c r="E213" s="14">
        <f>E11</f>
        <v>12000</v>
      </c>
      <c r="F213" s="14">
        <f>F11</f>
        <v>52128</v>
      </c>
      <c r="G213" s="14"/>
      <c r="H213" s="14">
        <f>H11</f>
        <v>3809661</v>
      </c>
      <c r="I213" s="14">
        <v>8000</v>
      </c>
      <c r="J213" s="15">
        <f>J11</f>
        <v>32200</v>
      </c>
      <c r="K213" s="74"/>
    </row>
    <row r="214" spans="1:11" ht="33.75" customHeight="1">
      <c r="A214" s="34"/>
      <c r="B214" s="27"/>
      <c r="C214" s="61"/>
      <c r="D214" s="16"/>
      <c r="E214" s="16"/>
      <c r="F214" s="16"/>
      <c r="G214" s="16"/>
      <c r="H214" s="16"/>
      <c r="I214" s="16"/>
      <c r="J214" s="16"/>
    </row>
    <row r="215" spans="1:11" ht="33.75" customHeight="1">
      <c r="A215" s="34"/>
      <c r="B215" s="27"/>
      <c r="C215" s="61"/>
      <c r="D215" s="16"/>
      <c r="E215" s="16"/>
      <c r="F215" s="16"/>
      <c r="G215" s="16"/>
      <c r="H215" s="16"/>
      <c r="I215" s="16"/>
      <c r="J215" s="16"/>
    </row>
    <row r="216" spans="1:11" ht="33.75" customHeight="1">
      <c r="A216" s="34"/>
      <c r="B216" s="27"/>
      <c r="C216" s="61"/>
      <c r="D216" s="16"/>
      <c r="E216" s="16"/>
      <c r="F216" s="16"/>
      <c r="G216" s="16"/>
      <c r="H216" s="16"/>
      <c r="I216" s="16"/>
      <c r="J216" s="16"/>
    </row>
    <row r="217" spans="1:11" ht="33.75" customHeight="1">
      <c r="A217" s="34"/>
      <c r="B217" s="27"/>
      <c r="C217" s="61"/>
      <c r="D217" s="16"/>
      <c r="E217" s="16"/>
      <c r="F217" s="16"/>
      <c r="G217" s="16"/>
      <c r="H217" s="16"/>
      <c r="I217" s="16"/>
      <c r="J217" s="16"/>
    </row>
    <row r="218" spans="1:11" ht="33.75" customHeight="1">
      <c r="A218" s="34"/>
      <c r="B218" s="27"/>
      <c r="C218" s="61"/>
      <c r="D218" s="16"/>
      <c r="E218" s="16"/>
      <c r="F218" s="16"/>
      <c r="G218" s="16"/>
      <c r="H218" s="16"/>
      <c r="I218" s="16"/>
      <c r="J218" s="16"/>
    </row>
    <row r="219" spans="1:11" ht="33.75" customHeight="1">
      <c r="A219" s="34"/>
      <c r="B219" s="27"/>
      <c r="C219" s="61"/>
      <c r="D219" s="16"/>
      <c r="E219" s="16"/>
      <c r="F219" s="16"/>
      <c r="G219" s="16"/>
      <c r="H219" s="16"/>
      <c r="I219" s="16"/>
      <c r="J219" s="16"/>
    </row>
    <row r="220" spans="1:11" ht="33.75" customHeight="1">
      <c r="A220" s="35" t="s">
        <v>195</v>
      </c>
      <c r="B220" s="27"/>
      <c r="C220" s="61"/>
      <c r="D220" s="16"/>
      <c r="E220" s="16"/>
      <c r="F220" s="16"/>
      <c r="G220" s="16"/>
      <c r="H220" s="16"/>
      <c r="I220" s="16"/>
      <c r="J220" s="16"/>
    </row>
    <row r="221" spans="1:11" ht="33.75" customHeight="1" thickBot="1">
      <c r="A221" s="34"/>
      <c r="B221" s="27"/>
      <c r="C221" s="61"/>
      <c r="D221" s="16"/>
      <c r="E221" s="16"/>
      <c r="F221" s="16"/>
      <c r="G221" s="16"/>
      <c r="H221" s="16"/>
      <c r="I221" s="16" t="s">
        <v>1</v>
      </c>
      <c r="J221" s="16"/>
    </row>
    <row r="222" spans="1:11" ht="33.75" customHeight="1">
      <c r="A222" s="103" t="s">
        <v>2</v>
      </c>
      <c r="B222" s="105" t="s">
        <v>3</v>
      </c>
      <c r="C222" s="105" t="s">
        <v>4</v>
      </c>
      <c r="D222" s="105" t="s">
        <v>196</v>
      </c>
      <c r="E222" s="107"/>
      <c r="F222" s="107"/>
      <c r="G222" s="107"/>
      <c r="H222" s="107"/>
      <c r="I222" s="107"/>
      <c r="J222" s="108"/>
    </row>
    <row r="223" spans="1:11" ht="33.75" customHeight="1">
      <c r="A223" s="104"/>
      <c r="B223" s="100"/>
      <c r="C223" s="106"/>
      <c r="D223" s="99" t="s">
        <v>197</v>
      </c>
      <c r="E223" s="99" t="s">
        <v>198</v>
      </c>
      <c r="F223" s="100"/>
      <c r="G223" s="100"/>
      <c r="H223" s="100"/>
      <c r="I223" s="99" t="s">
        <v>8</v>
      </c>
      <c r="J223" s="102" t="s">
        <v>9</v>
      </c>
    </row>
    <row r="224" spans="1:11" ht="37.5" customHeight="1">
      <c r="A224" s="104"/>
      <c r="B224" s="100"/>
      <c r="C224" s="106"/>
      <c r="D224" s="100"/>
      <c r="E224" s="69" t="s">
        <v>199</v>
      </c>
      <c r="F224" s="69" t="s">
        <v>11</v>
      </c>
      <c r="G224" s="69" t="s">
        <v>12</v>
      </c>
      <c r="H224" s="69" t="s">
        <v>13</v>
      </c>
      <c r="I224" s="100"/>
      <c r="J224" s="101"/>
    </row>
    <row r="225" spans="1:12" ht="33.75" customHeight="1">
      <c r="A225" s="50">
        <v>1</v>
      </c>
      <c r="B225" s="69">
        <v>2</v>
      </c>
      <c r="C225" s="69">
        <v>3</v>
      </c>
      <c r="D225" s="51">
        <v>4</v>
      </c>
      <c r="E225" s="51">
        <v>5</v>
      </c>
      <c r="F225" s="51">
        <v>6</v>
      </c>
      <c r="G225" s="51">
        <v>7</v>
      </c>
      <c r="H225" s="51">
        <v>8</v>
      </c>
      <c r="I225" s="51">
        <v>9</v>
      </c>
      <c r="J225" s="52">
        <v>10</v>
      </c>
    </row>
    <row r="226" spans="1:12" ht="33.75" customHeight="1">
      <c r="A226" s="36">
        <v>5172</v>
      </c>
      <c r="B226" s="5"/>
      <c r="C226" s="29" t="s">
        <v>200</v>
      </c>
      <c r="D226" s="7">
        <f>D227+D423</f>
        <v>3913989</v>
      </c>
      <c r="E226" s="7">
        <f>E227+0</f>
        <v>12000</v>
      </c>
      <c r="F226" s="7">
        <f>F227+F423</f>
        <v>52128</v>
      </c>
      <c r="G226" s="7"/>
      <c r="H226" s="7">
        <f>H227+H423</f>
        <v>3809661</v>
      </c>
      <c r="I226" s="7">
        <f>I227+I423</f>
        <v>8000</v>
      </c>
      <c r="J226" s="8">
        <f>J227+J423</f>
        <v>32200</v>
      </c>
    </row>
    <row r="227" spans="1:12" ht="33.75" customHeight="1">
      <c r="A227" s="36">
        <v>5173</v>
      </c>
      <c r="B227" s="5">
        <v>400000</v>
      </c>
      <c r="C227" s="29" t="s">
        <v>201</v>
      </c>
      <c r="D227" s="7">
        <f>D228+D254+D322+D402</f>
        <v>3848541</v>
      </c>
      <c r="E227" s="7">
        <v>12000</v>
      </c>
      <c r="F227" s="7"/>
      <c r="G227" s="7"/>
      <c r="H227" s="7">
        <f>H228+H254+H322+H402</f>
        <v>3809661</v>
      </c>
      <c r="I227" s="7"/>
      <c r="J227" s="8">
        <f>J228+J254+J322+J402</f>
        <v>26880</v>
      </c>
    </row>
    <row r="228" spans="1:12" ht="33.75" customHeight="1">
      <c r="A228" s="36">
        <v>5174</v>
      </c>
      <c r="B228" s="5">
        <v>410000</v>
      </c>
      <c r="C228" s="29" t="s">
        <v>202</v>
      </c>
      <c r="D228" s="7">
        <f>D229+D231+D237+D246+D248+D250+D252</f>
        <v>2600907</v>
      </c>
      <c r="E228" s="7">
        <f>E229+E231</f>
        <v>5000</v>
      </c>
      <c r="F228" s="7"/>
      <c r="G228" s="7"/>
      <c r="H228" s="7">
        <f>H229+H231+H237+H246+H248+H250+H252</f>
        <v>2591407</v>
      </c>
      <c r="I228" s="7"/>
      <c r="J228" s="8">
        <f>J229+J231+J237+J246+J248+J250+J252</f>
        <v>4500</v>
      </c>
    </row>
    <row r="229" spans="1:12" ht="33.75" customHeight="1">
      <c r="A229" s="36">
        <v>5175</v>
      </c>
      <c r="B229" s="5">
        <v>411000</v>
      </c>
      <c r="C229" s="29" t="s">
        <v>203</v>
      </c>
      <c r="D229" s="7">
        <f>D230+0</f>
        <v>2096160</v>
      </c>
      <c r="E229" s="7">
        <f>E230+0</f>
        <v>4285</v>
      </c>
      <c r="F229" s="7"/>
      <c r="G229" s="7"/>
      <c r="H229" s="7">
        <f>H230+0</f>
        <v>2088645</v>
      </c>
      <c r="I229" s="7"/>
      <c r="J229" s="8">
        <f>J230+0</f>
        <v>3230</v>
      </c>
    </row>
    <row r="230" spans="1:12" ht="33.75" customHeight="1">
      <c r="A230" s="37">
        <v>5176</v>
      </c>
      <c r="B230" s="25">
        <v>411100</v>
      </c>
      <c r="C230" s="30" t="s">
        <v>204</v>
      </c>
      <c r="D230" s="10">
        <f>SUM(E230:J230)</f>
        <v>2096160</v>
      </c>
      <c r="E230" s="9">
        <v>4285</v>
      </c>
      <c r="F230" s="9"/>
      <c r="G230" s="9"/>
      <c r="H230" s="9">
        <v>2088645</v>
      </c>
      <c r="I230" s="9"/>
      <c r="J230" s="11">
        <v>3230</v>
      </c>
    </row>
    <row r="231" spans="1:12" ht="33.75" customHeight="1">
      <c r="A231" s="36">
        <v>5177</v>
      </c>
      <c r="B231" s="5">
        <v>412000</v>
      </c>
      <c r="C231" s="29" t="s">
        <v>205</v>
      </c>
      <c r="D231" s="7">
        <f>SUM(D232:D234)</f>
        <v>361229</v>
      </c>
      <c r="E231" s="7">
        <f>E232+E233</f>
        <v>715</v>
      </c>
      <c r="F231" s="7"/>
      <c r="G231" s="7"/>
      <c r="H231" s="7">
        <f>SUM(H232:H233)</f>
        <v>359944</v>
      </c>
      <c r="I231" s="7"/>
      <c r="J231" s="8">
        <f>SUM(J232:J234)</f>
        <v>570</v>
      </c>
    </row>
    <row r="232" spans="1:12" ht="33.75" customHeight="1">
      <c r="A232" s="37">
        <v>5178</v>
      </c>
      <c r="B232" s="25">
        <v>412100</v>
      </c>
      <c r="C232" s="30" t="s">
        <v>206</v>
      </c>
      <c r="D232" s="10">
        <f>SUM(E232:J232)</f>
        <v>249243</v>
      </c>
      <c r="E232" s="9">
        <v>490</v>
      </c>
      <c r="F232" s="9"/>
      <c r="G232" s="9"/>
      <c r="H232" s="9">
        <v>248360</v>
      </c>
      <c r="I232" s="9"/>
      <c r="J232" s="11">
        <v>393</v>
      </c>
    </row>
    <row r="233" spans="1:12" ht="33.75" customHeight="1">
      <c r="A233" s="37">
        <v>5179</v>
      </c>
      <c r="B233" s="25">
        <v>412200</v>
      </c>
      <c r="C233" s="30" t="s">
        <v>207</v>
      </c>
      <c r="D233" s="10">
        <f>SUM(E233:J233)</f>
        <v>111969</v>
      </c>
      <c r="E233" s="9">
        <v>225</v>
      </c>
      <c r="F233" s="9"/>
      <c r="G233" s="9"/>
      <c r="H233" s="9">
        <v>111584</v>
      </c>
      <c r="I233" s="9"/>
      <c r="J233" s="11">
        <v>160</v>
      </c>
      <c r="L233" s="64"/>
    </row>
    <row r="234" spans="1:12" ht="33.75" customHeight="1">
      <c r="A234" s="37">
        <v>5180</v>
      </c>
      <c r="B234" s="25">
        <v>412300</v>
      </c>
      <c r="C234" s="30" t="s">
        <v>208</v>
      </c>
      <c r="D234" s="10">
        <v>17</v>
      </c>
      <c r="E234" s="9"/>
      <c r="F234" s="9"/>
      <c r="G234" s="9"/>
      <c r="H234" s="9"/>
      <c r="I234" s="9"/>
      <c r="J234" s="11">
        <v>17</v>
      </c>
    </row>
    <row r="235" spans="1:12" ht="33.75" customHeight="1">
      <c r="A235" s="36">
        <v>5181</v>
      </c>
      <c r="B235" s="5">
        <v>413000</v>
      </c>
      <c r="C235" s="29" t="s">
        <v>209</v>
      </c>
      <c r="D235" s="7">
        <v>0</v>
      </c>
      <c r="E235" s="7">
        <v>0</v>
      </c>
      <c r="F235" s="7">
        <v>0</v>
      </c>
      <c r="G235" s="7">
        <v>0</v>
      </c>
      <c r="H235" s="7">
        <v>0</v>
      </c>
      <c r="I235" s="7">
        <v>0</v>
      </c>
      <c r="J235" s="8">
        <v>0</v>
      </c>
    </row>
    <row r="236" spans="1:12" ht="33.75" customHeight="1">
      <c r="A236" s="37">
        <v>5182</v>
      </c>
      <c r="B236" s="25">
        <v>413100</v>
      </c>
      <c r="C236" s="30" t="s">
        <v>210</v>
      </c>
      <c r="D236" s="10">
        <v>0</v>
      </c>
      <c r="E236" s="9"/>
      <c r="F236" s="9"/>
      <c r="G236" s="9"/>
      <c r="H236" s="9"/>
      <c r="I236" s="9"/>
      <c r="J236" s="11"/>
    </row>
    <row r="237" spans="1:12" ht="33.75" customHeight="1">
      <c r="A237" s="36">
        <v>5183</v>
      </c>
      <c r="B237" s="5">
        <v>414000</v>
      </c>
      <c r="C237" s="29" t="s">
        <v>211</v>
      </c>
      <c r="D237" s="7">
        <f>D238+D240+D245</f>
        <v>32222</v>
      </c>
      <c r="E237" s="7"/>
      <c r="F237" s="7"/>
      <c r="G237" s="7"/>
      <c r="H237" s="7">
        <f>H238+H240+H245</f>
        <v>32022</v>
      </c>
      <c r="I237" s="7"/>
      <c r="J237" s="8">
        <f>SUM(J245+0)</f>
        <v>200</v>
      </c>
    </row>
    <row r="238" spans="1:12" ht="33.75" customHeight="1">
      <c r="A238" s="37">
        <v>5184</v>
      </c>
      <c r="B238" s="25">
        <v>414100</v>
      </c>
      <c r="C238" s="30" t="s">
        <v>212</v>
      </c>
      <c r="D238" s="10">
        <f>SUM(E238:J238)</f>
        <v>2320</v>
      </c>
      <c r="E238" s="9"/>
      <c r="F238" s="9"/>
      <c r="G238" s="9"/>
      <c r="H238" s="9">
        <v>2320</v>
      </c>
      <c r="I238" s="9"/>
      <c r="J238" s="11"/>
    </row>
    <row r="239" spans="1:12" ht="33.75" customHeight="1">
      <c r="A239" s="37">
        <v>5185</v>
      </c>
      <c r="B239" s="25">
        <v>414200</v>
      </c>
      <c r="C239" s="30" t="s">
        <v>213</v>
      </c>
      <c r="D239" s="10"/>
      <c r="E239" s="9"/>
      <c r="F239" s="9"/>
      <c r="G239" s="9"/>
      <c r="H239" s="9"/>
      <c r="I239" s="9"/>
      <c r="J239" s="11"/>
    </row>
    <row r="240" spans="1:12" ht="33.75" customHeight="1">
      <c r="A240" s="37">
        <v>5186</v>
      </c>
      <c r="B240" s="25">
        <v>414300</v>
      </c>
      <c r="C240" s="30" t="s">
        <v>214</v>
      </c>
      <c r="D240" s="10">
        <f>SUM(E240:J240)</f>
        <v>20612</v>
      </c>
      <c r="E240" s="9"/>
      <c r="F240" s="9"/>
      <c r="G240" s="9"/>
      <c r="H240" s="65">
        <v>20612</v>
      </c>
      <c r="I240" s="9"/>
      <c r="J240" s="11"/>
      <c r="K240" s="77"/>
    </row>
    <row r="241" spans="1:11" ht="33.75" customHeight="1">
      <c r="A241" s="96" t="s">
        <v>2</v>
      </c>
      <c r="B241" s="97" t="s">
        <v>3</v>
      </c>
      <c r="C241" s="98" t="s">
        <v>4</v>
      </c>
      <c r="D241" s="99" t="s">
        <v>196</v>
      </c>
      <c r="E241" s="100"/>
      <c r="F241" s="100"/>
      <c r="G241" s="100"/>
      <c r="H241" s="100"/>
      <c r="I241" s="100"/>
      <c r="J241" s="101"/>
      <c r="K241" s="76"/>
    </row>
    <row r="242" spans="1:11" ht="33.75" customHeight="1">
      <c r="A242" s="96"/>
      <c r="B242" s="97"/>
      <c r="C242" s="98"/>
      <c r="D242" s="99" t="s">
        <v>197</v>
      </c>
      <c r="E242" s="99" t="s">
        <v>198</v>
      </c>
      <c r="F242" s="100"/>
      <c r="G242" s="100"/>
      <c r="H242" s="100"/>
      <c r="I242" s="99" t="s">
        <v>8</v>
      </c>
      <c r="J242" s="102" t="s">
        <v>9</v>
      </c>
      <c r="K242" s="76"/>
    </row>
    <row r="243" spans="1:11" ht="42" customHeight="1">
      <c r="A243" s="96"/>
      <c r="B243" s="97"/>
      <c r="C243" s="98"/>
      <c r="D243" s="100"/>
      <c r="E243" s="69" t="s">
        <v>199</v>
      </c>
      <c r="F243" s="69" t="s">
        <v>11</v>
      </c>
      <c r="G243" s="69" t="s">
        <v>12</v>
      </c>
      <c r="H243" s="69" t="s">
        <v>13</v>
      </c>
      <c r="I243" s="100"/>
      <c r="J243" s="101"/>
      <c r="K243" s="76"/>
    </row>
    <row r="244" spans="1:11" ht="33.75" customHeight="1">
      <c r="A244" s="49" t="s">
        <v>19</v>
      </c>
      <c r="B244" s="68" t="s">
        <v>20</v>
      </c>
      <c r="C244" s="68" t="s">
        <v>21</v>
      </c>
      <c r="D244" s="47">
        <v>4</v>
      </c>
      <c r="E244" s="47" t="s">
        <v>23</v>
      </c>
      <c r="F244" s="47" t="s">
        <v>24</v>
      </c>
      <c r="G244" s="47" t="s">
        <v>25</v>
      </c>
      <c r="H244" s="47" t="s">
        <v>26</v>
      </c>
      <c r="I244" s="47" t="s">
        <v>27</v>
      </c>
      <c r="J244" s="48" t="s">
        <v>28</v>
      </c>
      <c r="K244" s="76"/>
    </row>
    <row r="245" spans="1:11" ht="33.75" customHeight="1">
      <c r="A245" s="37">
        <v>5187</v>
      </c>
      <c r="B245" s="25">
        <v>414400</v>
      </c>
      <c r="C245" s="30" t="s">
        <v>215</v>
      </c>
      <c r="D245" s="10">
        <f>SUM(E245:J245)</f>
        <v>9290</v>
      </c>
      <c r="E245" s="9"/>
      <c r="F245" s="9"/>
      <c r="G245" s="9"/>
      <c r="H245" s="65">
        <v>9090</v>
      </c>
      <c r="I245" s="9"/>
      <c r="J245" s="11">
        <f>80+120</f>
        <v>200</v>
      </c>
      <c r="K245" s="77"/>
    </row>
    <row r="246" spans="1:11" ht="33.75" customHeight="1">
      <c r="A246" s="36">
        <v>5188</v>
      </c>
      <c r="B246" s="5">
        <v>415000</v>
      </c>
      <c r="C246" s="29" t="s">
        <v>216</v>
      </c>
      <c r="D246" s="7">
        <f>H246+J246</f>
        <v>85260</v>
      </c>
      <c r="E246" s="7"/>
      <c r="F246" s="7"/>
      <c r="G246" s="7"/>
      <c r="H246" s="7">
        <f>SUM(H247)</f>
        <v>84960</v>
      </c>
      <c r="I246" s="7"/>
      <c r="J246" s="8">
        <f>SUM(J247)</f>
        <v>300</v>
      </c>
    </row>
    <row r="247" spans="1:11" ht="33.75" customHeight="1">
      <c r="A247" s="37">
        <v>5189</v>
      </c>
      <c r="B247" s="25">
        <v>415100</v>
      </c>
      <c r="C247" s="30" t="s">
        <v>217</v>
      </c>
      <c r="D247" s="10">
        <f>SUM(E247:J247)</f>
        <v>85260</v>
      </c>
      <c r="E247" s="9"/>
      <c r="F247" s="9"/>
      <c r="G247" s="9"/>
      <c r="H247" s="9">
        <v>84960</v>
      </c>
      <c r="I247" s="9"/>
      <c r="J247" s="11">
        <f>25*12</f>
        <v>300</v>
      </c>
    </row>
    <row r="248" spans="1:11" ht="33.75" customHeight="1">
      <c r="A248" s="36">
        <v>5190</v>
      </c>
      <c r="B248" s="5">
        <v>416000</v>
      </c>
      <c r="C248" s="29" t="s">
        <v>218</v>
      </c>
      <c r="D248" s="7">
        <f>H248+J248</f>
        <v>26036</v>
      </c>
      <c r="E248" s="7"/>
      <c r="F248" s="7"/>
      <c r="G248" s="7"/>
      <c r="H248" s="7">
        <f>SUM(H249)</f>
        <v>25836</v>
      </c>
      <c r="I248" s="7"/>
      <c r="J248" s="8">
        <f>J249+0</f>
        <v>200</v>
      </c>
    </row>
    <row r="249" spans="1:11" ht="33.75" customHeight="1">
      <c r="A249" s="37">
        <v>5191</v>
      </c>
      <c r="B249" s="25">
        <v>416100</v>
      </c>
      <c r="C249" s="30" t="s">
        <v>219</v>
      </c>
      <c r="D249" s="10">
        <f>SUM(E249:J249)</f>
        <v>26036</v>
      </c>
      <c r="E249" s="9"/>
      <c r="F249" s="9"/>
      <c r="G249" s="9"/>
      <c r="H249" s="9">
        <v>25836</v>
      </c>
      <c r="I249" s="9"/>
      <c r="J249" s="11">
        <v>200</v>
      </c>
    </row>
    <row r="250" spans="1:11" ht="33.75" customHeight="1">
      <c r="A250" s="36">
        <v>5192</v>
      </c>
      <c r="B250" s="5">
        <v>417000</v>
      </c>
      <c r="C250" s="29" t="s">
        <v>220</v>
      </c>
      <c r="D250" s="7">
        <v>0</v>
      </c>
      <c r="E250" s="7">
        <v>0</v>
      </c>
      <c r="F250" s="7">
        <v>0</v>
      </c>
      <c r="G250" s="7">
        <v>0</v>
      </c>
      <c r="H250" s="7">
        <v>0</v>
      </c>
      <c r="I250" s="7">
        <v>0</v>
      </c>
      <c r="J250" s="8">
        <v>0</v>
      </c>
    </row>
    <row r="251" spans="1:11" ht="33.75" customHeight="1">
      <c r="A251" s="37">
        <v>5193</v>
      </c>
      <c r="B251" s="25">
        <v>417100</v>
      </c>
      <c r="C251" s="30" t="s">
        <v>221</v>
      </c>
      <c r="D251" s="10">
        <v>0</v>
      </c>
      <c r="E251" s="9"/>
      <c r="F251" s="9"/>
      <c r="G251" s="9"/>
      <c r="H251" s="9"/>
      <c r="I251" s="9"/>
      <c r="J251" s="11"/>
    </row>
    <row r="252" spans="1:11" ht="33.75" customHeight="1">
      <c r="A252" s="36">
        <v>5194</v>
      </c>
      <c r="B252" s="5">
        <v>418000</v>
      </c>
      <c r="C252" s="29" t="s">
        <v>222</v>
      </c>
      <c r="D252" s="7">
        <v>0</v>
      </c>
      <c r="E252" s="7">
        <v>0</v>
      </c>
      <c r="F252" s="7">
        <v>0</v>
      </c>
      <c r="G252" s="7">
        <v>0</v>
      </c>
      <c r="H252" s="7">
        <v>0</v>
      </c>
      <c r="I252" s="7">
        <v>0</v>
      </c>
      <c r="J252" s="8">
        <v>0</v>
      </c>
    </row>
    <row r="253" spans="1:11" ht="33.75" customHeight="1">
      <c r="A253" s="37">
        <v>5195</v>
      </c>
      <c r="B253" s="25">
        <v>418100</v>
      </c>
      <c r="C253" s="30" t="s">
        <v>223</v>
      </c>
      <c r="D253" s="10">
        <v>0</v>
      </c>
      <c r="E253" s="9"/>
      <c r="F253" s="9"/>
      <c r="G253" s="9"/>
      <c r="H253" s="9"/>
      <c r="I253" s="9"/>
      <c r="J253" s="11"/>
    </row>
    <row r="254" spans="1:11" ht="33.75" customHeight="1">
      <c r="A254" s="36">
        <v>5196</v>
      </c>
      <c r="B254" s="5">
        <v>420000</v>
      </c>
      <c r="C254" s="29" t="s">
        <v>224</v>
      </c>
      <c r="D254" s="7">
        <f>SUM(E254:J254)</f>
        <v>1243954</v>
      </c>
      <c r="E254" s="7">
        <v>7000</v>
      </c>
      <c r="F254" s="7"/>
      <c r="G254" s="7"/>
      <c r="H254" s="7">
        <f>H255+H269+H282+H290+H293</f>
        <v>1218124</v>
      </c>
      <c r="I254" s="7"/>
      <c r="J254" s="8">
        <f>J255+J263+J269+J293+J290</f>
        <v>18830</v>
      </c>
    </row>
    <row r="255" spans="1:11" ht="33.75" customHeight="1">
      <c r="A255" s="36">
        <v>5197</v>
      </c>
      <c r="B255" s="5">
        <v>421000</v>
      </c>
      <c r="C255" s="29" t="s">
        <v>225</v>
      </c>
      <c r="D255" s="7">
        <f>SUM(D256:D262)</f>
        <v>139543</v>
      </c>
      <c r="E255" s="7"/>
      <c r="F255" s="7"/>
      <c r="G255" s="7"/>
      <c r="H255" s="7">
        <f>SUM(H256:H260)</f>
        <v>134793</v>
      </c>
      <c r="I255" s="7"/>
      <c r="J255" s="8">
        <f>SUM(J256:J262)</f>
        <v>4750</v>
      </c>
    </row>
    <row r="256" spans="1:11" ht="33.75" customHeight="1">
      <c r="A256" s="37">
        <v>5198</v>
      </c>
      <c r="B256" s="25">
        <v>421100</v>
      </c>
      <c r="C256" s="30" t="s">
        <v>226</v>
      </c>
      <c r="D256" s="10">
        <f>SUM(E256:J256)</f>
        <v>2800</v>
      </c>
      <c r="E256" s="9"/>
      <c r="F256" s="9"/>
      <c r="G256" s="9"/>
      <c r="H256" s="9">
        <v>2650</v>
      </c>
      <c r="I256" s="9"/>
      <c r="J256" s="11">
        <v>150</v>
      </c>
    </row>
    <row r="257" spans="1:14" ht="33.75" customHeight="1">
      <c r="A257" s="37">
        <v>5199</v>
      </c>
      <c r="B257" s="25">
        <v>421200</v>
      </c>
      <c r="C257" s="30" t="s">
        <v>227</v>
      </c>
      <c r="D257" s="10">
        <f>SUM(E257:J257)</f>
        <v>90889</v>
      </c>
      <c r="E257" s="9"/>
      <c r="F257" s="9"/>
      <c r="G257" s="9"/>
      <c r="H257" s="9">
        <f>83886-2000+6203</f>
        <v>88089</v>
      </c>
      <c r="I257" s="9"/>
      <c r="J257" s="11">
        <v>2800</v>
      </c>
      <c r="K257" s="77"/>
      <c r="N257" t="s">
        <v>464</v>
      </c>
    </row>
    <row r="258" spans="1:14" ht="33.75" customHeight="1">
      <c r="A258" s="37">
        <v>5200</v>
      </c>
      <c r="B258" s="25">
        <v>421300</v>
      </c>
      <c r="C258" s="30" t="s">
        <v>228</v>
      </c>
      <c r="D258" s="10">
        <f>SUM(E258:J258)</f>
        <v>38054</v>
      </c>
      <c r="E258" s="9"/>
      <c r="F258" s="9"/>
      <c r="G258" s="9"/>
      <c r="H258" s="9">
        <f>27354+9200</f>
        <v>36554</v>
      </c>
      <c r="I258" s="9"/>
      <c r="J258" s="67">
        <v>1500</v>
      </c>
      <c r="K258" s="76"/>
    </row>
    <row r="259" spans="1:14" ht="33.75" customHeight="1">
      <c r="A259" s="37">
        <v>5201</v>
      </c>
      <c r="B259" s="25">
        <v>421400</v>
      </c>
      <c r="C259" s="30" t="s">
        <v>229</v>
      </c>
      <c r="D259" s="10">
        <f>SUM(E259:J259)</f>
        <v>4300</v>
      </c>
      <c r="E259" s="9"/>
      <c r="F259" s="9"/>
      <c r="G259" s="9"/>
      <c r="H259" s="9">
        <v>4000</v>
      </c>
      <c r="I259" s="9"/>
      <c r="J259" s="67">
        <v>300</v>
      </c>
      <c r="K259" s="76"/>
    </row>
    <row r="260" spans="1:14" ht="33.75" customHeight="1">
      <c r="A260" s="37">
        <v>5202</v>
      </c>
      <c r="B260" s="25">
        <v>421500</v>
      </c>
      <c r="C260" s="30" t="s">
        <v>230</v>
      </c>
      <c r="D260" s="10">
        <f>SUM(E260:J260)</f>
        <v>3500</v>
      </c>
      <c r="E260" s="9"/>
      <c r="F260" s="9"/>
      <c r="G260" s="9"/>
      <c r="H260" s="9">
        <v>3500</v>
      </c>
      <c r="I260" s="9"/>
      <c r="J260" s="11"/>
      <c r="K260" s="76"/>
    </row>
    <row r="261" spans="1:14" ht="33.75" customHeight="1">
      <c r="A261" s="37">
        <v>5203</v>
      </c>
      <c r="B261" s="25">
        <v>421600</v>
      </c>
      <c r="C261" s="30" t="s">
        <v>231</v>
      </c>
      <c r="D261" s="10"/>
      <c r="E261" s="9"/>
      <c r="F261" s="9"/>
      <c r="G261" s="9"/>
      <c r="H261" s="9"/>
      <c r="I261" s="9"/>
      <c r="J261" s="11"/>
      <c r="K261" s="76"/>
    </row>
    <row r="262" spans="1:14" ht="33.75" customHeight="1">
      <c r="A262" s="37">
        <v>5204</v>
      </c>
      <c r="B262" s="25">
        <v>421900</v>
      </c>
      <c r="C262" s="30" t="s">
        <v>232</v>
      </c>
      <c r="D262" s="10">
        <v>0</v>
      </c>
      <c r="E262" s="9"/>
      <c r="F262" s="9"/>
      <c r="G262" s="9"/>
      <c r="H262" s="9"/>
      <c r="I262" s="9"/>
      <c r="J262" s="11"/>
      <c r="K262" s="76"/>
    </row>
    <row r="263" spans="1:14" ht="33.75" customHeight="1">
      <c r="A263" s="36">
        <v>5205</v>
      </c>
      <c r="B263" s="5">
        <v>422000</v>
      </c>
      <c r="C263" s="29" t="s">
        <v>233</v>
      </c>
      <c r="D263" s="7">
        <f>SUM(E263:J263)</f>
        <v>700</v>
      </c>
      <c r="E263" s="7"/>
      <c r="F263" s="7"/>
      <c r="G263" s="7"/>
      <c r="H263" s="7"/>
      <c r="I263" s="7"/>
      <c r="J263" s="8">
        <f>J264+0</f>
        <v>700</v>
      </c>
      <c r="K263" s="77"/>
    </row>
    <row r="264" spans="1:14" ht="33.75" customHeight="1">
      <c r="A264" s="37">
        <v>5206</v>
      </c>
      <c r="B264" s="25">
        <v>422100</v>
      </c>
      <c r="C264" s="30" t="s">
        <v>234</v>
      </c>
      <c r="D264" s="10">
        <f>SUM(E264:J264)</f>
        <v>700</v>
      </c>
      <c r="E264" s="9"/>
      <c r="F264" s="9"/>
      <c r="G264" s="9"/>
      <c r="H264" s="9"/>
      <c r="I264" s="9"/>
      <c r="J264" s="67">
        <v>700</v>
      </c>
    </row>
    <row r="265" spans="1:14" ht="33.75" customHeight="1">
      <c r="A265" s="37">
        <v>5207</v>
      </c>
      <c r="B265" s="25">
        <v>422200</v>
      </c>
      <c r="C265" s="30" t="s">
        <v>235</v>
      </c>
      <c r="D265" s="10"/>
      <c r="E265" s="9"/>
      <c r="F265" s="9"/>
      <c r="G265" s="9"/>
      <c r="H265" s="9"/>
      <c r="I265" s="9"/>
      <c r="J265" s="11"/>
    </row>
    <row r="266" spans="1:14" ht="33.75" customHeight="1">
      <c r="A266" s="37">
        <v>5208</v>
      </c>
      <c r="B266" s="25">
        <v>422300</v>
      </c>
      <c r="C266" s="30" t="s">
        <v>236</v>
      </c>
      <c r="D266" s="10"/>
      <c r="E266" s="9"/>
      <c r="F266" s="9"/>
      <c r="G266" s="9"/>
      <c r="H266" s="9"/>
      <c r="I266" s="9"/>
      <c r="J266" s="11"/>
    </row>
    <row r="267" spans="1:14" ht="33.75" customHeight="1">
      <c r="A267" s="37">
        <v>5209</v>
      </c>
      <c r="B267" s="25">
        <v>422400</v>
      </c>
      <c r="C267" s="30" t="s">
        <v>237</v>
      </c>
      <c r="D267" s="10"/>
      <c r="E267" s="9"/>
      <c r="F267" s="9"/>
      <c r="G267" s="9"/>
      <c r="H267" s="9"/>
      <c r="I267" s="9"/>
      <c r="J267" s="11"/>
    </row>
    <row r="268" spans="1:14" ht="33.75" customHeight="1">
      <c r="A268" s="37">
        <v>5210</v>
      </c>
      <c r="B268" s="25">
        <v>422900</v>
      </c>
      <c r="C268" s="30" t="s">
        <v>238</v>
      </c>
      <c r="D268" s="10"/>
      <c r="E268" s="9"/>
      <c r="F268" s="9"/>
      <c r="G268" s="9"/>
      <c r="H268" s="9"/>
      <c r="I268" s="9"/>
      <c r="J268" s="11"/>
    </row>
    <row r="269" spans="1:14" ht="33.75" customHeight="1">
      <c r="A269" s="36">
        <v>5211</v>
      </c>
      <c r="B269" s="5">
        <v>423000</v>
      </c>
      <c r="C269" s="29" t="s">
        <v>239</v>
      </c>
      <c r="D269" s="7">
        <f t="shared" ref="D269:D274" si="0">SUM(E269:J269)</f>
        <v>26963</v>
      </c>
      <c r="E269" s="7"/>
      <c r="F269" s="7"/>
      <c r="G269" s="7"/>
      <c r="H269" s="7">
        <f>H270+H271+H272+H273+H281+H274</f>
        <v>23733</v>
      </c>
      <c r="I269" s="7"/>
      <c r="J269" s="8">
        <f>J270+J271+J272+J274+J276+J281</f>
        <v>3230</v>
      </c>
    </row>
    <row r="270" spans="1:14" ht="33.75" customHeight="1">
      <c r="A270" s="37">
        <v>5212</v>
      </c>
      <c r="B270" s="25">
        <v>423100</v>
      </c>
      <c r="C270" s="30" t="s">
        <v>240</v>
      </c>
      <c r="D270" s="10">
        <f t="shared" si="0"/>
        <v>350</v>
      </c>
      <c r="E270" s="9"/>
      <c r="F270" s="9"/>
      <c r="G270" s="9"/>
      <c r="H270" s="9">
        <v>250</v>
      </c>
      <c r="I270" s="9"/>
      <c r="J270" s="11">
        <v>100</v>
      </c>
    </row>
    <row r="271" spans="1:14" ht="33.75" customHeight="1">
      <c r="A271" s="37">
        <v>5213</v>
      </c>
      <c r="B271" s="25">
        <v>423200</v>
      </c>
      <c r="C271" s="30" t="s">
        <v>241</v>
      </c>
      <c r="D271" s="10">
        <f t="shared" si="0"/>
        <v>5500</v>
      </c>
      <c r="E271" s="9"/>
      <c r="F271" s="9"/>
      <c r="G271" s="9"/>
      <c r="H271" s="65">
        <v>5400</v>
      </c>
      <c r="I271" s="9"/>
      <c r="J271" s="67">
        <v>100</v>
      </c>
    </row>
    <row r="272" spans="1:14" ht="33.75" customHeight="1">
      <c r="A272" s="37">
        <v>5214</v>
      </c>
      <c r="B272" s="25">
        <v>423300</v>
      </c>
      <c r="C272" s="30" t="s">
        <v>242</v>
      </c>
      <c r="D272" s="10">
        <f t="shared" si="0"/>
        <v>15933</v>
      </c>
      <c r="E272" s="9"/>
      <c r="F272" s="9"/>
      <c r="G272" s="9"/>
      <c r="H272" s="65">
        <v>15833</v>
      </c>
      <c r="I272" s="9"/>
      <c r="J272" s="11">
        <v>100</v>
      </c>
    </row>
    <row r="273" spans="1:11" ht="33.75" customHeight="1">
      <c r="A273" s="37">
        <v>5215</v>
      </c>
      <c r="B273" s="25">
        <v>423400</v>
      </c>
      <c r="C273" s="30" t="s">
        <v>243</v>
      </c>
      <c r="D273" s="10">
        <f t="shared" si="0"/>
        <v>750</v>
      </c>
      <c r="E273" s="9"/>
      <c r="F273" s="9"/>
      <c r="G273" s="9"/>
      <c r="H273" s="65">
        <v>750</v>
      </c>
      <c r="I273" s="9"/>
      <c r="J273" s="11"/>
    </row>
    <row r="274" spans="1:11" ht="33.75" customHeight="1">
      <c r="A274" s="37">
        <v>5216</v>
      </c>
      <c r="B274" s="25">
        <v>423500</v>
      </c>
      <c r="C274" s="30" t="s">
        <v>244</v>
      </c>
      <c r="D274" s="10">
        <f t="shared" si="0"/>
        <v>3900</v>
      </c>
      <c r="E274" s="9"/>
      <c r="F274" s="9"/>
      <c r="G274" s="9"/>
      <c r="H274" s="9">
        <v>1400</v>
      </c>
      <c r="I274" s="9"/>
      <c r="J274" s="11">
        <v>2500</v>
      </c>
      <c r="K274" s="77"/>
    </row>
    <row r="275" spans="1:11" ht="33.75" customHeight="1">
      <c r="A275" s="37">
        <v>5217</v>
      </c>
      <c r="B275" s="25">
        <v>423600</v>
      </c>
      <c r="C275" s="30" t="s">
        <v>245</v>
      </c>
      <c r="D275" s="10"/>
      <c r="E275" s="9"/>
      <c r="F275" s="9"/>
      <c r="G275" s="9"/>
      <c r="H275" s="9"/>
      <c r="I275" s="9"/>
      <c r="J275" s="11"/>
      <c r="K275" s="76"/>
    </row>
    <row r="276" spans="1:11" ht="33.75" customHeight="1">
      <c r="A276" s="37">
        <v>5218</v>
      </c>
      <c r="B276" s="25">
        <v>423700</v>
      </c>
      <c r="C276" s="30" t="s">
        <v>246</v>
      </c>
      <c r="D276" s="10">
        <f>SUM(E276:J276)</f>
        <v>300</v>
      </c>
      <c r="E276" s="9"/>
      <c r="F276" s="9"/>
      <c r="G276" s="9"/>
      <c r="H276" s="9"/>
      <c r="I276" s="9"/>
      <c r="J276" s="11">
        <v>300</v>
      </c>
      <c r="K276" s="76"/>
    </row>
    <row r="277" spans="1:11" ht="33.75" customHeight="1">
      <c r="A277" s="96" t="s">
        <v>2</v>
      </c>
      <c r="B277" s="97" t="s">
        <v>3</v>
      </c>
      <c r="C277" s="98" t="s">
        <v>4</v>
      </c>
      <c r="D277" s="99" t="s">
        <v>196</v>
      </c>
      <c r="E277" s="100"/>
      <c r="F277" s="100"/>
      <c r="G277" s="100"/>
      <c r="H277" s="100"/>
      <c r="I277" s="100"/>
      <c r="J277" s="101"/>
      <c r="K277" s="76"/>
    </row>
    <row r="278" spans="1:11" ht="33.75" customHeight="1">
      <c r="A278" s="96"/>
      <c r="B278" s="97"/>
      <c r="C278" s="98"/>
      <c r="D278" s="99" t="s">
        <v>197</v>
      </c>
      <c r="E278" s="99" t="s">
        <v>198</v>
      </c>
      <c r="F278" s="100"/>
      <c r="G278" s="100"/>
      <c r="H278" s="100"/>
      <c r="I278" s="99" t="s">
        <v>8</v>
      </c>
      <c r="J278" s="102" t="s">
        <v>9</v>
      </c>
      <c r="K278" s="76"/>
    </row>
    <row r="279" spans="1:11" ht="39" customHeight="1">
      <c r="A279" s="96"/>
      <c r="B279" s="97"/>
      <c r="C279" s="98"/>
      <c r="D279" s="100"/>
      <c r="E279" s="69" t="s">
        <v>199</v>
      </c>
      <c r="F279" s="69" t="s">
        <v>11</v>
      </c>
      <c r="G279" s="69" t="s">
        <v>12</v>
      </c>
      <c r="H279" s="69" t="s">
        <v>13</v>
      </c>
      <c r="I279" s="100"/>
      <c r="J279" s="101"/>
      <c r="K279" s="76"/>
    </row>
    <row r="280" spans="1:11" ht="33.75" customHeight="1">
      <c r="A280" s="49" t="s">
        <v>19</v>
      </c>
      <c r="B280" s="68" t="s">
        <v>20</v>
      </c>
      <c r="C280" s="68" t="s">
        <v>21</v>
      </c>
      <c r="D280" s="47">
        <v>4</v>
      </c>
      <c r="E280" s="47" t="s">
        <v>23</v>
      </c>
      <c r="F280" s="47" t="s">
        <v>24</v>
      </c>
      <c r="G280" s="47" t="s">
        <v>25</v>
      </c>
      <c r="H280" s="47" t="s">
        <v>26</v>
      </c>
      <c r="I280" s="47" t="s">
        <v>27</v>
      </c>
      <c r="J280" s="48" t="s">
        <v>28</v>
      </c>
      <c r="K280" s="76"/>
    </row>
    <row r="281" spans="1:11" ht="33.75" customHeight="1">
      <c r="A281" s="37">
        <v>5219</v>
      </c>
      <c r="B281" s="25">
        <v>423900</v>
      </c>
      <c r="C281" s="30" t="s">
        <v>247</v>
      </c>
      <c r="D281" s="10">
        <f>SUM(E281:J281)</f>
        <v>230</v>
      </c>
      <c r="E281" s="9"/>
      <c r="F281" s="9"/>
      <c r="G281" s="9"/>
      <c r="H281" s="9">
        <v>100</v>
      </c>
      <c r="I281" s="9"/>
      <c r="J281" s="11">
        <v>130</v>
      </c>
      <c r="K281" s="77"/>
    </row>
    <row r="282" spans="1:11" ht="33.75" customHeight="1">
      <c r="A282" s="36">
        <v>5220</v>
      </c>
      <c r="B282" s="5">
        <v>424000</v>
      </c>
      <c r="C282" s="29" t="s">
        <v>248</v>
      </c>
      <c r="D282" s="7">
        <f>SUM(E282:J282)</f>
        <v>2500</v>
      </c>
      <c r="E282" s="7"/>
      <c r="F282" s="7"/>
      <c r="G282" s="7"/>
      <c r="H282" s="7">
        <f>SUM(H283:H289)</f>
        <v>2500</v>
      </c>
      <c r="I282" s="7"/>
      <c r="J282" s="8"/>
    </row>
    <row r="283" spans="1:11" ht="33.75" customHeight="1">
      <c r="A283" s="37">
        <v>5221</v>
      </c>
      <c r="B283" s="25">
        <v>424100</v>
      </c>
      <c r="C283" s="30" t="s">
        <v>249</v>
      </c>
      <c r="D283" s="10"/>
      <c r="E283" s="9"/>
      <c r="F283" s="9"/>
      <c r="G283" s="9"/>
      <c r="H283" s="9"/>
      <c r="I283" s="9"/>
      <c r="J283" s="11"/>
    </row>
    <row r="284" spans="1:11" ht="33.75" customHeight="1">
      <c r="A284" s="37">
        <v>5222</v>
      </c>
      <c r="B284" s="25">
        <v>424200</v>
      </c>
      <c r="C284" s="30" t="s">
        <v>250</v>
      </c>
      <c r="D284" s="10"/>
      <c r="E284" s="9"/>
      <c r="F284" s="9"/>
      <c r="G284" s="9"/>
      <c r="H284" s="9"/>
      <c r="I284" s="9"/>
      <c r="J284" s="11"/>
    </row>
    <row r="285" spans="1:11" ht="33.75" customHeight="1">
      <c r="A285" s="37">
        <v>5223</v>
      </c>
      <c r="B285" s="25">
        <v>424300</v>
      </c>
      <c r="C285" s="30" t="s">
        <v>251</v>
      </c>
      <c r="D285" s="10">
        <f>SUM(E285:J285)</f>
        <v>2500</v>
      </c>
      <c r="E285" s="9"/>
      <c r="F285" s="9"/>
      <c r="G285" s="9"/>
      <c r="H285" s="9">
        <v>2500</v>
      </c>
      <c r="I285" s="9"/>
      <c r="J285" s="11"/>
    </row>
    <row r="286" spans="1:11" ht="33.75" customHeight="1">
      <c r="A286" s="37">
        <v>5224</v>
      </c>
      <c r="B286" s="25">
        <v>424400</v>
      </c>
      <c r="C286" s="30" t="s">
        <v>252</v>
      </c>
      <c r="D286" s="10"/>
      <c r="E286" s="9"/>
      <c r="F286" s="9"/>
      <c r="G286" s="9"/>
      <c r="H286" s="9"/>
      <c r="I286" s="9"/>
      <c r="J286" s="11"/>
    </row>
    <row r="287" spans="1:11" ht="33.75" customHeight="1">
      <c r="A287" s="37">
        <v>5225</v>
      </c>
      <c r="B287" s="25">
        <v>424500</v>
      </c>
      <c r="C287" s="30" t="s">
        <v>253</v>
      </c>
      <c r="D287" s="10"/>
      <c r="E287" s="9"/>
      <c r="F287" s="9"/>
      <c r="G287" s="9"/>
      <c r="H287" s="9"/>
      <c r="I287" s="9"/>
      <c r="J287" s="11"/>
    </row>
    <row r="288" spans="1:11" ht="33.75" customHeight="1">
      <c r="A288" s="37">
        <v>5226</v>
      </c>
      <c r="B288" s="25">
        <v>424600</v>
      </c>
      <c r="C288" s="30" t="s">
        <v>254</v>
      </c>
      <c r="D288" s="10"/>
      <c r="E288" s="9"/>
      <c r="F288" s="9"/>
      <c r="G288" s="9"/>
      <c r="H288" s="9"/>
      <c r="I288" s="9"/>
      <c r="J288" s="11"/>
    </row>
    <row r="289" spans="1:11" ht="33.75" customHeight="1">
      <c r="A289" s="37">
        <v>5227</v>
      </c>
      <c r="B289" s="25">
        <v>424900</v>
      </c>
      <c r="C289" s="30" t="s">
        <v>255</v>
      </c>
      <c r="D289" s="10"/>
      <c r="E289" s="9"/>
      <c r="F289" s="9"/>
      <c r="G289" s="9"/>
      <c r="H289" s="9"/>
      <c r="I289" s="9"/>
      <c r="J289" s="11"/>
    </row>
    <row r="290" spans="1:11" ht="33.75" customHeight="1">
      <c r="A290" s="36">
        <v>5228</v>
      </c>
      <c r="B290" s="5">
        <v>425000</v>
      </c>
      <c r="C290" s="29" t="s">
        <v>256</v>
      </c>
      <c r="D290" s="7">
        <f>SUM(D291:D292)</f>
        <v>44650</v>
      </c>
      <c r="E290" s="7"/>
      <c r="F290" s="7"/>
      <c r="G290" s="7"/>
      <c r="H290" s="7">
        <f>SUM(H291:H292)</f>
        <v>40000</v>
      </c>
      <c r="I290" s="7"/>
      <c r="J290" s="8">
        <f>SUM(J291:J292)</f>
        <v>4650</v>
      </c>
    </row>
    <row r="291" spans="1:11" ht="33.75" customHeight="1">
      <c r="A291" s="37">
        <v>5229</v>
      </c>
      <c r="B291" s="25">
        <v>425100</v>
      </c>
      <c r="C291" s="30" t="s">
        <v>257</v>
      </c>
      <c r="D291" s="10">
        <f>SUM(E291:J291)</f>
        <v>13500</v>
      </c>
      <c r="E291" s="9"/>
      <c r="F291" s="9"/>
      <c r="G291" s="9"/>
      <c r="H291" s="9">
        <v>12500</v>
      </c>
      <c r="I291" s="9"/>
      <c r="J291" s="67">
        <v>1000</v>
      </c>
    </row>
    <row r="292" spans="1:11" ht="33.75" customHeight="1">
      <c r="A292" s="37">
        <v>5230</v>
      </c>
      <c r="B292" s="25">
        <v>425200</v>
      </c>
      <c r="C292" s="30" t="s">
        <v>258</v>
      </c>
      <c r="D292" s="10">
        <f>SUM(E292:J292)</f>
        <v>31150</v>
      </c>
      <c r="E292" s="65"/>
      <c r="F292" s="9"/>
      <c r="G292" s="9"/>
      <c r="H292" s="9">
        <v>27500</v>
      </c>
      <c r="I292" s="9"/>
      <c r="J292" s="67">
        <v>3650</v>
      </c>
    </row>
    <row r="293" spans="1:11" ht="33.75" customHeight="1">
      <c r="A293" s="36">
        <v>5231</v>
      </c>
      <c r="B293" s="5">
        <v>426000</v>
      </c>
      <c r="C293" s="29" t="s">
        <v>259</v>
      </c>
      <c r="D293" s="7">
        <f>SUM(D294:D302)</f>
        <v>1029598</v>
      </c>
      <c r="E293" s="7">
        <v>7000</v>
      </c>
      <c r="F293" s="7"/>
      <c r="G293" s="7"/>
      <c r="H293" s="7">
        <f>SUM(H294:H302)</f>
        <v>1017098</v>
      </c>
      <c r="I293" s="7"/>
      <c r="J293" s="8">
        <f>SUM(J294:J302)</f>
        <v>5500</v>
      </c>
    </row>
    <row r="294" spans="1:11" ht="33.75" customHeight="1">
      <c r="A294" s="37">
        <v>5232</v>
      </c>
      <c r="B294" s="25">
        <v>426100</v>
      </c>
      <c r="C294" s="30" t="s">
        <v>260</v>
      </c>
      <c r="D294" s="10">
        <f>SUM(E294:J294)</f>
        <v>11300</v>
      </c>
      <c r="E294" s="9"/>
      <c r="F294" s="9"/>
      <c r="G294" s="9"/>
      <c r="H294" s="9">
        <v>9600</v>
      </c>
      <c r="I294" s="9"/>
      <c r="J294" s="67">
        <v>1700</v>
      </c>
    </row>
    <row r="295" spans="1:11" ht="33.75" customHeight="1">
      <c r="A295" s="37">
        <v>5233</v>
      </c>
      <c r="B295" s="25">
        <v>426200</v>
      </c>
      <c r="C295" s="30" t="s">
        <v>261</v>
      </c>
      <c r="D295" s="10"/>
      <c r="E295" s="9"/>
      <c r="F295" s="9"/>
      <c r="G295" s="9"/>
      <c r="H295" s="9"/>
      <c r="I295" s="9"/>
      <c r="J295" s="11"/>
    </row>
    <row r="296" spans="1:11" ht="33.75" customHeight="1">
      <c r="A296" s="37">
        <v>5234</v>
      </c>
      <c r="B296" s="25">
        <v>426300</v>
      </c>
      <c r="C296" s="30" t="s">
        <v>262</v>
      </c>
      <c r="D296" s="10">
        <f>SUM(E296:J296)</f>
        <v>80</v>
      </c>
      <c r="E296" s="9"/>
      <c r="F296" s="9"/>
      <c r="G296" s="9"/>
      <c r="H296" s="65">
        <v>80</v>
      </c>
      <c r="I296" s="9"/>
      <c r="J296" s="11"/>
    </row>
    <row r="297" spans="1:11" ht="33.75" customHeight="1">
      <c r="A297" s="37">
        <v>5235</v>
      </c>
      <c r="B297" s="25">
        <v>426400</v>
      </c>
      <c r="C297" s="30" t="s">
        <v>263</v>
      </c>
      <c r="D297" s="10">
        <f>SUM(E297:J297)</f>
        <v>2100</v>
      </c>
      <c r="E297" s="17"/>
      <c r="F297" s="17"/>
      <c r="G297" s="17"/>
      <c r="H297" s="66">
        <f>2000+50</f>
        <v>2050</v>
      </c>
      <c r="I297" s="17"/>
      <c r="J297" s="18">
        <v>50</v>
      </c>
    </row>
    <row r="298" spans="1:11" ht="33.75" customHeight="1">
      <c r="A298" s="37">
        <v>5236</v>
      </c>
      <c r="B298" s="25">
        <v>426500</v>
      </c>
      <c r="C298" s="30" t="s">
        <v>264</v>
      </c>
      <c r="D298" s="10">
        <f>SUM(E298:J298)</f>
        <v>3600</v>
      </c>
      <c r="E298" s="9"/>
      <c r="F298" s="9"/>
      <c r="G298" s="9"/>
      <c r="H298" s="9">
        <v>3600</v>
      </c>
      <c r="I298" s="9"/>
      <c r="J298" s="11"/>
    </row>
    <row r="299" spans="1:11" ht="33.75" customHeight="1">
      <c r="A299" s="37">
        <v>5237</v>
      </c>
      <c r="B299" s="25">
        <v>426600</v>
      </c>
      <c r="C299" s="30" t="s">
        <v>265</v>
      </c>
      <c r="D299" s="10"/>
      <c r="E299" s="9"/>
      <c r="F299" s="9"/>
      <c r="G299" s="9"/>
      <c r="H299" s="9"/>
      <c r="I299" s="9"/>
      <c r="J299" s="11"/>
    </row>
    <row r="300" spans="1:11" ht="33.75" customHeight="1">
      <c r="A300" s="37">
        <v>5238</v>
      </c>
      <c r="B300" s="25">
        <v>426700</v>
      </c>
      <c r="C300" s="30" t="s">
        <v>266</v>
      </c>
      <c r="D300" s="10">
        <f>SUM(E300:J300)</f>
        <v>937401</v>
      </c>
      <c r="E300" s="9">
        <v>7000</v>
      </c>
      <c r="F300" s="9"/>
      <c r="G300" s="9"/>
      <c r="H300" s="9">
        <f>223547+61589+1289+36237+77180+233274+12381+29392+9643+30699+33000+13597+1334+5333+18084+5728+1175+121777-12762+2633-8129+33000</f>
        <v>930001</v>
      </c>
      <c r="I300" s="9"/>
      <c r="J300" s="67">
        <v>400</v>
      </c>
      <c r="K300" s="77"/>
    </row>
    <row r="301" spans="1:11" ht="33.75" customHeight="1">
      <c r="A301" s="37">
        <v>5239</v>
      </c>
      <c r="B301" s="25">
        <v>426800</v>
      </c>
      <c r="C301" s="30" t="s">
        <v>267</v>
      </c>
      <c r="D301" s="10">
        <f>SUM(E301:J301)</f>
        <v>69117</v>
      </c>
      <c r="E301" s="9"/>
      <c r="F301" s="9"/>
      <c r="G301" s="9"/>
      <c r="H301" s="9">
        <f>8900+40570+16797</f>
        <v>66267</v>
      </c>
      <c r="I301" s="9"/>
      <c r="J301" s="67">
        <v>2850</v>
      </c>
      <c r="K301" s="76"/>
    </row>
    <row r="302" spans="1:11" ht="33.75" customHeight="1">
      <c r="A302" s="37">
        <v>5240</v>
      </c>
      <c r="B302" s="25">
        <v>426900</v>
      </c>
      <c r="C302" s="30" t="s">
        <v>268</v>
      </c>
      <c r="D302" s="10">
        <f>SUM(E302:J302)</f>
        <v>6000</v>
      </c>
      <c r="E302" s="9"/>
      <c r="F302" s="9"/>
      <c r="G302" s="9"/>
      <c r="H302" s="9">
        <v>5500</v>
      </c>
      <c r="I302" s="9"/>
      <c r="J302" s="67">
        <v>500</v>
      </c>
      <c r="K302" s="77"/>
    </row>
    <row r="303" spans="1:11" ht="33.75" customHeight="1">
      <c r="A303" s="36">
        <v>5241</v>
      </c>
      <c r="B303" s="5">
        <v>430000</v>
      </c>
      <c r="C303" s="29" t="s">
        <v>269</v>
      </c>
      <c r="D303" s="7"/>
      <c r="E303" s="7"/>
      <c r="F303" s="7"/>
      <c r="G303" s="7"/>
      <c r="H303" s="7"/>
      <c r="I303" s="7"/>
      <c r="J303" s="8"/>
    </row>
    <row r="304" spans="1:11" ht="33.75" customHeight="1">
      <c r="A304" s="36">
        <v>5242</v>
      </c>
      <c r="B304" s="5">
        <v>431000</v>
      </c>
      <c r="C304" s="29" t="s">
        <v>270</v>
      </c>
      <c r="D304" s="7">
        <v>0</v>
      </c>
      <c r="E304" s="7">
        <v>0</v>
      </c>
      <c r="F304" s="7">
        <v>0</v>
      </c>
      <c r="G304" s="7">
        <v>0</v>
      </c>
      <c r="H304" s="7">
        <v>0</v>
      </c>
      <c r="I304" s="7">
        <v>0</v>
      </c>
      <c r="J304" s="8">
        <v>0</v>
      </c>
    </row>
    <row r="305" spans="1:10" ht="33.75" customHeight="1">
      <c r="A305" s="37">
        <v>5243</v>
      </c>
      <c r="B305" s="25">
        <v>431100</v>
      </c>
      <c r="C305" s="30" t="s">
        <v>271</v>
      </c>
      <c r="D305" s="10">
        <v>0</v>
      </c>
      <c r="E305" s="9"/>
      <c r="F305" s="9"/>
      <c r="G305" s="9"/>
      <c r="H305" s="9"/>
      <c r="I305" s="9"/>
      <c r="J305" s="11"/>
    </row>
    <row r="306" spans="1:10" ht="33.75" customHeight="1">
      <c r="A306" s="37">
        <v>5244</v>
      </c>
      <c r="B306" s="25">
        <v>431200</v>
      </c>
      <c r="C306" s="30" t="s">
        <v>272</v>
      </c>
      <c r="D306" s="10">
        <v>0</v>
      </c>
      <c r="E306" s="9"/>
      <c r="F306" s="9"/>
      <c r="G306" s="9"/>
      <c r="H306" s="9"/>
      <c r="I306" s="9"/>
      <c r="J306" s="11"/>
    </row>
    <row r="307" spans="1:10" ht="33.75" customHeight="1">
      <c r="A307" s="37">
        <v>5245</v>
      </c>
      <c r="B307" s="25">
        <v>431300</v>
      </c>
      <c r="C307" s="30" t="s">
        <v>273</v>
      </c>
      <c r="D307" s="10">
        <v>0</v>
      </c>
      <c r="E307" s="9"/>
      <c r="F307" s="9"/>
      <c r="G307" s="9"/>
      <c r="H307" s="9"/>
      <c r="I307" s="9"/>
      <c r="J307" s="11"/>
    </row>
    <row r="308" spans="1:10" ht="33.75" customHeight="1">
      <c r="A308" s="96" t="s">
        <v>2</v>
      </c>
      <c r="B308" s="97" t="s">
        <v>3</v>
      </c>
      <c r="C308" s="98" t="s">
        <v>4</v>
      </c>
      <c r="D308" s="99" t="s">
        <v>196</v>
      </c>
      <c r="E308" s="100"/>
      <c r="F308" s="100"/>
      <c r="G308" s="100"/>
      <c r="H308" s="100"/>
      <c r="I308" s="100"/>
      <c r="J308" s="101"/>
    </row>
    <row r="309" spans="1:10" ht="33.75" customHeight="1">
      <c r="A309" s="96"/>
      <c r="B309" s="97"/>
      <c r="C309" s="98"/>
      <c r="D309" s="99" t="s">
        <v>197</v>
      </c>
      <c r="E309" s="99" t="s">
        <v>198</v>
      </c>
      <c r="F309" s="100"/>
      <c r="G309" s="100"/>
      <c r="H309" s="100"/>
      <c r="I309" s="99" t="s">
        <v>8</v>
      </c>
      <c r="J309" s="102" t="s">
        <v>9</v>
      </c>
    </row>
    <row r="310" spans="1:10" ht="38.25" customHeight="1">
      <c r="A310" s="96"/>
      <c r="B310" s="97"/>
      <c r="C310" s="98"/>
      <c r="D310" s="100"/>
      <c r="E310" s="69" t="s">
        <v>199</v>
      </c>
      <c r="F310" s="69" t="s">
        <v>11</v>
      </c>
      <c r="G310" s="69" t="s">
        <v>12</v>
      </c>
      <c r="H310" s="69" t="s">
        <v>13</v>
      </c>
      <c r="I310" s="100"/>
      <c r="J310" s="101"/>
    </row>
    <row r="311" spans="1:10" ht="33.75" customHeight="1">
      <c r="A311" s="49" t="s">
        <v>19</v>
      </c>
      <c r="B311" s="68" t="s">
        <v>20</v>
      </c>
      <c r="C311" s="68" t="s">
        <v>21</v>
      </c>
      <c r="D311" s="47">
        <v>4</v>
      </c>
      <c r="E311" s="47">
        <v>5</v>
      </c>
      <c r="F311" s="47">
        <v>6</v>
      </c>
      <c r="G311" s="47">
        <v>7</v>
      </c>
      <c r="H311" s="47">
        <v>8</v>
      </c>
      <c r="I311" s="47">
        <v>9</v>
      </c>
      <c r="J311" s="48">
        <v>10</v>
      </c>
    </row>
    <row r="312" spans="1:10" ht="33.75" customHeight="1">
      <c r="A312" s="36">
        <v>5246</v>
      </c>
      <c r="B312" s="5">
        <v>432000</v>
      </c>
      <c r="C312" s="29" t="s">
        <v>274</v>
      </c>
      <c r="D312" s="7">
        <v>0</v>
      </c>
      <c r="E312" s="7">
        <v>0</v>
      </c>
      <c r="F312" s="7">
        <v>0</v>
      </c>
      <c r="G312" s="7">
        <v>0</v>
      </c>
      <c r="H312" s="7">
        <v>0</v>
      </c>
      <c r="I312" s="7">
        <v>0</v>
      </c>
      <c r="J312" s="8">
        <v>0</v>
      </c>
    </row>
    <row r="313" spans="1:10" ht="33.75" customHeight="1">
      <c r="A313" s="37">
        <v>5247</v>
      </c>
      <c r="B313" s="25">
        <v>432100</v>
      </c>
      <c r="C313" s="30" t="s">
        <v>275</v>
      </c>
      <c r="D313" s="10">
        <v>0</v>
      </c>
      <c r="E313" s="9"/>
      <c r="F313" s="9"/>
      <c r="G313" s="9"/>
      <c r="H313" s="9"/>
      <c r="I313" s="9"/>
      <c r="J313" s="11"/>
    </row>
    <row r="314" spans="1:10" ht="33.75" customHeight="1">
      <c r="A314" s="36">
        <v>5248</v>
      </c>
      <c r="B314" s="5">
        <v>433000</v>
      </c>
      <c r="C314" s="29" t="s">
        <v>276</v>
      </c>
      <c r="D314" s="7">
        <v>0</v>
      </c>
      <c r="E314" s="7">
        <v>0</v>
      </c>
      <c r="F314" s="7">
        <v>0</v>
      </c>
      <c r="G314" s="7">
        <v>0</v>
      </c>
      <c r="H314" s="7">
        <v>0</v>
      </c>
      <c r="I314" s="7">
        <v>0</v>
      </c>
      <c r="J314" s="8">
        <v>0</v>
      </c>
    </row>
    <row r="315" spans="1:10" ht="33.75" customHeight="1">
      <c r="A315" s="37">
        <v>5249</v>
      </c>
      <c r="B315" s="25">
        <v>433100</v>
      </c>
      <c r="C315" s="30" t="s">
        <v>277</v>
      </c>
      <c r="D315" s="10">
        <v>0</v>
      </c>
      <c r="E315" s="9"/>
      <c r="F315" s="9"/>
      <c r="G315" s="9"/>
      <c r="H315" s="9"/>
      <c r="I315" s="9"/>
      <c r="J315" s="11"/>
    </row>
    <row r="316" spans="1:10" ht="33.75" customHeight="1">
      <c r="A316" s="36">
        <v>5250</v>
      </c>
      <c r="B316" s="5">
        <v>434000</v>
      </c>
      <c r="C316" s="29" t="s">
        <v>278</v>
      </c>
      <c r="D316" s="7">
        <v>0</v>
      </c>
      <c r="E316" s="7">
        <v>0</v>
      </c>
      <c r="F316" s="7">
        <v>0</v>
      </c>
      <c r="G316" s="7">
        <v>0</v>
      </c>
      <c r="H316" s="7">
        <v>0</v>
      </c>
      <c r="I316" s="7">
        <v>0</v>
      </c>
      <c r="J316" s="8">
        <v>0</v>
      </c>
    </row>
    <row r="317" spans="1:10" ht="33.75" customHeight="1">
      <c r="A317" s="37">
        <v>5251</v>
      </c>
      <c r="B317" s="25">
        <v>434100</v>
      </c>
      <c r="C317" s="30" t="s">
        <v>279</v>
      </c>
      <c r="D317" s="10">
        <v>0</v>
      </c>
      <c r="E317" s="9"/>
      <c r="F317" s="9"/>
      <c r="G317" s="9"/>
      <c r="H317" s="9"/>
      <c r="I317" s="9"/>
      <c r="J317" s="11"/>
    </row>
    <row r="318" spans="1:10" ht="33.75" customHeight="1">
      <c r="A318" s="37">
        <v>5252</v>
      </c>
      <c r="B318" s="25">
        <v>434200</v>
      </c>
      <c r="C318" s="30" t="s">
        <v>280</v>
      </c>
      <c r="D318" s="10">
        <v>0</v>
      </c>
      <c r="E318" s="9"/>
      <c r="F318" s="9"/>
      <c r="G318" s="9"/>
      <c r="H318" s="9"/>
      <c r="I318" s="9"/>
      <c r="J318" s="11"/>
    </row>
    <row r="319" spans="1:10" ht="33.75" customHeight="1">
      <c r="A319" s="37">
        <v>5253</v>
      </c>
      <c r="B319" s="25">
        <v>434300</v>
      </c>
      <c r="C319" s="30" t="s">
        <v>281</v>
      </c>
      <c r="D319" s="10">
        <v>0</v>
      </c>
      <c r="E319" s="9"/>
      <c r="F319" s="9"/>
      <c r="G319" s="9"/>
      <c r="H319" s="9"/>
      <c r="I319" s="9"/>
      <c r="J319" s="11"/>
    </row>
    <row r="320" spans="1:10" ht="33.75" customHeight="1">
      <c r="A320" s="36">
        <v>5254</v>
      </c>
      <c r="B320" s="5">
        <v>435000</v>
      </c>
      <c r="C320" s="29" t="s">
        <v>282</v>
      </c>
      <c r="D320" s="7">
        <v>0</v>
      </c>
      <c r="E320" s="7">
        <v>0</v>
      </c>
      <c r="F320" s="7">
        <v>0</v>
      </c>
      <c r="G320" s="7">
        <v>0</v>
      </c>
      <c r="H320" s="7">
        <v>0</v>
      </c>
      <c r="I320" s="7">
        <v>0</v>
      </c>
      <c r="J320" s="8">
        <v>0</v>
      </c>
    </row>
    <row r="321" spans="1:10" ht="33.75" customHeight="1">
      <c r="A321" s="37">
        <v>5255</v>
      </c>
      <c r="B321" s="25">
        <v>435100</v>
      </c>
      <c r="C321" s="30" t="s">
        <v>283</v>
      </c>
      <c r="D321" s="10">
        <v>0</v>
      </c>
      <c r="E321" s="9"/>
      <c r="F321" s="9"/>
      <c r="G321" s="9"/>
      <c r="H321" s="9"/>
      <c r="I321" s="9"/>
      <c r="J321" s="11"/>
    </row>
    <row r="322" spans="1:10" ht="33.75" customHeight="1">
      <c r="A322" s="36">
        <v>5256</v>
      </c>
      <c r="B322" s="5">
        <v>440000</v>
      </c>
      <c r="C322" s="29" t="s">
        <v>284</v>
      </c>
      <c r="D322" s="7">
        <f>D346+0</f>
        <v>600</v>
      </c>
      <c r="E322" s="7"/>
      <c r="F322" s="7"/>
      <c r="G322" s="7"/>
      <c r="H322" s="7"/>
      <c r="I322" s="7"/>
      <c r="J322" s="8">
        <f>J346+0</f>
        <v>600</v>
      </c>
    </row>
    <row r="323" spans="1:10" ht="33.75" customHeight="1">
      <c r="A323" s="36">
        <v>5257</v>
      </c>
      <c r="B323" s="5">
        <v>441000</v>
      </c>
      <c r="C323" s="29" t="s">
        <v>285</v>
      </c>
      <c r="D323" s="7">
        <v>0</v>
      </c>
      <c r="E323" s="7">
        <v>0</v>
      </c>
      <c r="F323" s="7">
        <v>0</v>
      </c>
      <c r="G323" s="7">
        <v>0</v>
      </c>
      <c r="H323" s="7">
        <v>0</v>
      </c>
      <c r="I323" s="7">
        <v>0</v>
      </c>
      <c r="J323" s="8">
        <v>0</v>
      </c>
    </row>
    <row r="324" spans="1:10" ht="33.75" customHeight="1">
      <c r="A324" s="37">
        <v>5258</v>
      </c>
      <c r="B324" s="25">
        <v>441100</v>
      </c>
      <c r="C324" s="30" t="s">
        <v>286</v>
      </c>
      <c r="D324" s="10">
        <v>0</v>
      </c>
      <c r="E324" s="9"/>
      <c r="F324" s="9"/>
      <c r="G324" s="9"/>
      <c r="H324" s="9"/>
      <c r="I324" s="9"/>
      <c r="J324" s="11"/>
    </row>
    <row r="325" spans="1:10" ht="33.75" customHeight="1">
      <c r="A325" s="37">
        <v>5259</v>
      </c>
      <c r="B325" s="25">
        <v>441200</v>
      </c>
      <c r="C325" s="30" t="s">
        <v>287</v>
      </c>
      <c r="D325" s="10">
        <v>0</v>
      </c>
      <c r="E325" s="9"/>
      <c r="F325" s="9"/>
      <c r="G325" s="9"/>
      <c r="H325" s="9"/>
      <c r="I325" s="9"/>
      <c r="J325" s="11"/>
    </row>
    <row r="326" spans="1:10" ht="33.75" customHeight="1">
      <c r="A326" s="37">
        <v>5260</v>
      </c>
      <c r="B326" s="25">
        <v>441300</v>
      </c>
      <c r="C326" s="30" t="s">
        <v>288</v>
      </c>
      <c r="D326" s="10">
        <v>0</v>
      </c>
      <c r="E326" s="9"/>
      <c r="F326" s="9"/>
      <c r="G326" s="9"/>
      <c r="H326" s="9"/>
      <c r="I326" s="9"/>
      <c r="J326" s="11"/>
    </row>
    <row r="327" spans="1:10" ht="33.75" customHeight="1">
      <c r="A327" s="37">
        <v>5261</v>
      </c>
      <c r="B327" s="25">
        <v>441400</v>
      </c>
      <c r="C327" s="30" t="s">
        <v>289</v>
      </c>
      <c r="D327" s="10">
        <v>0</v>
      </c>
      <c r="E327" s="9"/>
      <c r="F327" s="9"/>
      <c r="G327" s="9"/>
      <c r="H327" s="9"/>
      <c r="I327" s="9"/>
      <c r="J327" s="11"/>
    </row>
    <row r="328" spans="1:10" ht="33.75" customHeight="1">
      <c r="A328" s="37">
        <v>5262</v>
      </c>
      <c r="B328" s="25">
        <v>441500</v>
      </c>
      <c r="C328" s="30" t="s">
        <v>290</v>
      </c>
      <c r="D328" s="10">
        <v>0</v>
      </c>
      <c r="E328" s="9"/>
      <c r="F328" s="9"/>
      <c r="G328" s="9"/>
      <c r="H328" s="9"/>
      <c r="I328" s="9"/>
      <c r="J328" s="11"/>
    </row>
    <row r="329" spans="1:10" ht="33.75" customHeight="1">
      <c r="A329" s="37">
        <v>5263</v>
      </c>
      <c r="B329" s="25">
        <v>441600</v>
      </c>
      <c r="C329" s="30" t="s">
        <v>291</v>
      </c>
      <c r="D329" s="10">
        <v>0</v>
      </c>
      <c r="E329" s="9"/>
      <c r="F329" s="9"/>
      <c r="G329" s="9"/>
      <c r="H329" s="9"/>
      <c r="I329" s="9"/>
      <c r="J329" s="11"/>
    </row>
    <row r="330" spans="1:10" ht="33.75" customHeight="1">
      <c r="A330" s="37">
        <v>5264</v>
      </c>
      <c r="B330" s="25">
        <v>441700</v>
      </c>
      <c r="C330" s="30" t="s">
        <v>292</v>
      </c>
      <c r="D330" s="10">
        <v>0</v>
      </c>
      <c r="E330" s="9"/>
      <c r="F330" s="9"/>
      <c r="G330" s="9"/>
      <c r="H330" s="9"/>
      <c r="I330" s="9"/>
      <c r="J330" s="11"/>
    </row>
    <row r="331" spans="1:10" ht="33.75" customHeight="1">
      <c r="A331" s="37">
        <v>5265</v>
      </c>
      <c r="B331" s="25">
        <v>441800</v>
      </c>
      <c r="C331" s="30" t="s">
        <v>293</v>
      </c>
      <c r="D331" s="10">
        <v>0</v>
      </c>
      <c r="E331" s="9"/>
      <c r="F331" s="9"/>
      <c r="G331" s="9"/>
      <c r="H331" s="9"/>
      <c r="I331" s="9"/>
      <c r="J331" s="11"/>
    </row>
    <row r="332" spans="1:10" ht="33.75" customHeight="1">
      <c r="A332" s="37">
        <v>5266</v>
      </c>
      <c r="B332" s="25">
        <v>441900</v>
      </c>
      <c r="C332" s="30" t="s">
        <v>99</v>
      </c>
      <c r="D332" s="10">
        <v>0</v>
      </c>
      <c r="E332" s="9"/>
      <c r="F332" s="9"/>
      <c r="G332" s="9"/>
      <c r="H332" s="9"/>
      <c r="I332" s="9"/>
      <c r="J332" s="11"/>
    </row>
    <row r="333" spans="1:10" ht="33.75" customHeight="1">
      <c r="A333" s="36">
        <v>5267</v>
      </c>
      <c r="B333" s="5">
        <v>442000</v>
      </c>
      <c r="C333" s="29" t="s">
        <v>294</v>
      </c>
      <c r="D333" s="7">
        <v>0</v>
      </c>
      <c r="E333" s="7">
        <v>0</v>
      </c>
      <c r="F333" s="7">
        <v>0</v>
      </c>
      <c r="G333" s="7">
        <v>0</v>
      </c>
      <c r="H333" s="7">
        <v>0</v>
      </c>
      <c r="I333" s="7">
        <v>0</v>
      </c>
      <c r="J333" s="8">
        <v>0</v>
      </c>
    </row>
    <row r="334" spans="1:10" ht="33.75" customHeight="1">
      <c r="A334" s="37">
        <v>5268</v>
      </c>
      <c r="B334" s="25">
        <v>442100</v>
      </c>
      <c r="C334" s="30" t="s">
        <v>295</v>
      </c>
      <c r="D334" s="10">
        <v>0</v>
      </c>
      <c r="E334" s="9"/>
      <c r="F334" s="9"/>
      <c r="G334" s="9"/>
      <c r="H334" s="9"/>
      <c r="I334" s="9"/>
      <c r="J334" s="11"/>
    </row>
    <row r="335" spans="1:10" ht="33.75" customHeight="1">
      <c r="A335" s="37">
        <v>5269</v>
      </c>
      <c r="B335" s="25">
        <v>442200</v>
      </c>
      <c r="C335" s="30" t="s">
        <v>296</v>
      </c>
      <c r="D335" s="10">
        <v>0</v>
      </c>
      <c r="E335" s="9"/>
      <c r="F335" s="9"/>
      <c r="G335" s="9"/>
      <c r="H335" s="9"/>
      <c r="I335" s="9"/>
      <c r="J335" s="11"/>
    </row>
    <row r="336" spans="1:10" ht="33.75" customHeight="1">
      <c r="A336" s="37">
        <v>5270</v>
      </c>
      <c r="B336" s="25">
        <v>442300</v>
      </c>
      <c r="C336" s="30" t="s">
        <v>297</v>
      </c>
      <c r="D336" s="10">
        <v>0</v>
      </c>
      <c r="E336" s="9"/>
      <c r="F336" s="9"/>
      <c r="G336" s="9"/>
      <c r="H336" s="9"/>
      <c r="I336" s="9"/>
      <c r="J336" s="11"/>
    </row>
    <row r="337" spans="1:10" ht="33.75" customHeight="1">
      <c r="A337" s="37">
        <v>5271</v>
      </c>
      <c r="B337" s="25">
        <v>442400</v>
      </c>
      <c r="C337" s="30" t="s">
        <v>298</v>
      </c>
      <c r="D337" s="10">
        <v>0</v>
      </c>
      <c r="E337" s="9"/>
      <c r="F337" s="9"/>
      <c r="G337" s="9"/>
      <c r="H337" s="9"/>
      <c r="I337" s="9"/>
      <c r="J337" s="11"/>
    </row>
    <row r="338" spans="1:10" ht="33.75" customHeight="1">
      <c r="A338" s="96" t="s">
        <v>2</v>
      </c>
      <c r="B338" s="97" t="s">
        <v>3</v>
      </c>
      <c r="C338" s="98" t="s">
        <v>4</v>
      </c>
      <c r="D338" s="99" t="s">
        <v>196</v>
      </c>
      <c r="E338" s="100"/>
      <c r="F338" s="100"/>
      <c r="G338" s="100"/>
      <c r="H338" s="100"/>
      <c r="I338" s="100"/>
      <c r="J338" s="101"/>
    </row>
    <row r="339" spans="1:10" ht="33.75" customHeight="1">
      <c r="A339" s="96"/>
      <c r="B339" s="97"/>
      <c r="C339" s="98"/>
      <c r="D339" s="99" t="s">
        <v>197</v>
      </c>
      <c r="E339" s="99" t="s">
        <v>198</v>
      </c>
      <c r="F339" s="100"/>
      <c r="G339" s="100"/>
      <c r="H339" s="100"/>
      <c r="I339" s="99" t="s">
        <v>8</v>
      </c>
      <c r="J339" s="102" t="s">
        <v>9</v>
      </c>
    </row>
    <row r="340" spans="1:10" ht="43.5" customHeight="1">
      <c r="A340" s="96"/>
      <c r="B340" s="97"/>
      <c r="C340" s="98"/>
      <c r="D340" s="100"/>
      <c r="E340" s="69" t="s">
        <v>199</v>
      </c>
      <c r="F340" s="69" t="s">
        <v>11</v>
      </c>
      <c r="G340" s="69" t="s">
        <v>12</v>
      </c>
      <c r="H340" s="69" t="s">
        <v>13</v>
      </c>
      <c r="I340" s="100"/>
      <c r="J340" s="101"/>
    </row>
    <row r="341" spans="1:10" ht="33.75" customHeight="1">
      <c r="A341" s="49" t="s">
        <v>19</v>
      </c>
      <c r="B341" s="68" t="s">
        <v>20</v>
      </c>
      <c r="C341" s="68" t="s">
        <v>21</v>
      </c>
      <c r="D341" s="47">
        <v>4</v>
      </c>
      <c r="E341" s="47" t="s">
        <v>23</v>
      </c>
      <c r="F341" s="47" t="s">
        <v>24</v>
      </c>
      <c r="G341" s="47" t="s">
        <v>25</v>
      </c>
      <c r="H341" s="47" t="s">
        <v>26</v>
      </c>
      <c r="I341" s="47" t="s">
        <v>27</v>
      </c>
      <c r="J341" s="48" t="s">
        <v>28</v>
      </c>
    </row>
    <row r="342" spans="1:10" ht="33.75" customHeight="1">
      <c r="A342" s="37">
        <v>5272</v>
      </c>
      <c r="B342" s="25">
        <v>442500</v>
      </c>
      <c r="C342" s="30" t="s">
        <v>299</v>
      </c>
      <c r="D342" s="10">
        <v>0</v>
      </c>
      <c r="E342" s="9"/>
      <c r="F342" s="9"/>
      <c r="G342" s="9"/>
      <c r="H342" s="9"/>
      <c r="I342" s="9"/>
      <c r="J342" s="11"/>
    </row>
    <row r="343" spans="1:10" ht="33.75" customHeight="1">
      <c r="A343" s="37">
        <v>5273</v>
      </c>
      <c r="B343" s="25">
        <v>442600</v>
      </c>
      <c r="C343" s="30" t="s">
        <v>300</v>
      </c>
      <c r="D343" s="10">
        <v>0</v>
      </c>
      <c r="E343" s="9"/>
      <c r="F343" s="9"/>
      <c r="G343" s="9"/>
      <c r="H343" s="9"/>
      <c r="I343" s="9"/>
      <c r="J343" s="11"/>
    </row>
    <row r="344" spans="1:10" ht="33.75" customHeight="1">
      <c r="A344" s="36">
        <v>5274</v>
      </c>
      <c r="B344" s="5">
        <v>443000</v>
      </c>
      <c r="C344" s="29" t="s">
        <v>301</v>
      </c>
      <c r="D344" s="7">
        <v>0</v>
      </c>
      <c r="E344" s="7">
        <v>0</v>
      </c>
      <c r="F344" s="7">
        <v>0</v>
      </c>
      <c r="G344" s="7">
        <v>0</v>
      </c>
      <c r="H344" s="7">
        <v>0</v>
      </c>
      <c r="I344" s="7">
        <v>0</v>
      </c>
      <c r="J344" s="8">
        <v>0</v>
      </c>
    </row>
    <row r="345" spans="1:10" ht="33.75" customHeight="1">
      <c r="A345" s="37">
        <v>5275</v>
      </c>
      <c r="B345" s="25">
        <v>443100</v>
      </c>
      <c r="C345" s="30" t="s">
        <v>302</v>
      </c>
      <c r="D345" s="10">
        <v>0</v>
      </c>
      <c r="E345" s="9"/>
      <c r="F345" s="9"/>
      <c r="G345" s="9"/>
      <c r="H345" s="9"/>
      <c r="I345" s="9"/>
      <c r="J345" s="11"/>
    </row>
    <row r="346" spans="1:10" ht="33.75" customHeight="1">
      <c r="A346" s="36">
        <v>5276</v>
      </c>
      <c r="B346" s="5">
        <v>444000</v>
      </c>
      <c r="C346" s="29" t="s">
        <v>303</v>
      </c>
      <c r="D346" s="7">
        <f>SUM(D347:D349)</f>
        <v>600</v>
      </c>
      <c r="E346" s="7"/>
      <c r="F346" s="7"/>
      <c r="G346" s="7"/>
      <c r="H346" s="7"/>
      <c r="I346" s="7"/>
      <c r="J346" s="8">
        <f>SUM(J347:J349)</f>
        <v>600</v>
      </c>
    </row>
    <row r="347" spans="1:10" ht="33.75" customHeight="1">
      <c r="A347" s="37">
        <v>5277</v>
      </c>
      <c r="B347" s="25">
        <v>444100</v>
      </c>
      <c r="C347" s="30" t="s">
        <v>304</v>
      </c>
      <c r="D347" s="10"/>
      <c r="E347" s="9"/>
      <c r="F347" s="9"/>
      <c r="G347" s="9"/>
      <c r="H347" s="9"/>
      <c r="I347" s="9"/>
      <c r="J347" s="11"/>
    </row>
    <row r="348" spans="1:10" ht="33.75" customHeight="1">
      <c r="A348" s="37">
        <v>5278</v>
      </c>
      <c r="B348" s="25">
        <v>444200</v>
      </c>
      <c r="C348" s="30" t="s">
        <v>305</v>
      </c>
      <c r="D348" s="10">
        <f>SUM(E348:J348)</f>
        <v>600</v>
      </c>
      <c r="E348" s="9"/>
      <c r="F348" s="9"/>
      <c r="G348" s="9"/>
      <c r="H348" s="9"/>
      <c r="I348" s="9"/>
      <c r="J348" s="11">
        <v>600</v>
      </c>
    </row>
    <row r="349" spans="1:10" ht="33.75" customHeight="1">
      <c r="A349" s="37">
        <v>5279</v>
      </c>
      <c r="B349" s="25">
        <v>444300</v>
      </c>
      <c r="C349" s="30" t="s">
        <v>306</v>
      </c>
      <c r="D349" s="10">
        <v>0</v>
      </c>
      <c r="E349" s="9"/>
      <c r="F349" s="9"/>
      <c r="G349" s="9"/>
      <c r="H349" s="9"/>
      <c r="I349" s="9"/>
      <c r="J349" s="11"/>
    </row>
    <row r="350" spans="1:10" ht="33.75" customHeight="1">
      <c r="A350" s="36">
        <v>5280</v>
      </c>
      <c r="B350" s="5">
        <v>450000</v>
      </c>
      <c r="C350" s="29" t="s">
        <v>307</v>
      </c>
      <c r="D350" s="7">
        <v>0</v>
      </c>
      <c r="E350" s="7">
        <v>0</v>
      </c>
      <c r="F350" s="7">
        <v>0</v>
      </c>
      <c r="G350" s="7">
        <v>0</v>
      </c>
      <c r="H350" s="7">
        <v>0</v>
      </c>
      <c r="I350" s="7">
        <v>0</v>
      </c>
      <c r="J350" s="8">
        <v>0</v>
      </c>
    </row>
    <row r="351" spans="1:10" ht="33.75" customHeight="1">
      <c r="A351" s="36">
        <v>5281</v>
      </c>
      <c r="B351" s="5">
        <v>451000</v>
      </c>
      <c r="C351" s="29" t="s">
        <v>308</v>
      </c>
      <c r="D351" s="7">
        <v>0</v>
      </c>
      <c r="E351" s="7">
        <v>0</v>
      </c>
      <c r="F351" s="7">
        <v>0</v>
      </c>
      <c r="G351" s="7">
        <v>0</v>
      </c>
      <c r="H351" s="7">
        <v>0</v>
      </c>
      <c r="I351" s="7">
        <v>0</v>
      </c>
      <c r="J351" s="8">
        <v>0</v>
      </c>
    </row>
    <row r="352" spans="1:10" ht="33.75" customHeight="1">
      <c r="A352" s="37">
        <v>5282</v>
      </c>
      <c r="B352" s="25">
        <v>451100</v>
      </c>
      <c r="C352" s="30" t="s">
        <v>309</v>
      </c>
      <c r="D352" s="10">
        <v>0</v>
      </c>
      <c r="E352" s="9"/>
      <c r="F352" s="9"/>
      <c r="G352" s="9"/>
      <c r="H352" s="9"/>
      <c r="I352" s="9"/>
      <c r="J352" s="11"/>
    </row>
    <row r="353" spans="1:10" ht="33.75" customHeight="1">
      <c r="A353" s="37">
        <v>5283</v>
      </c>
      <c r="B353" s="25">
        <v>451200</v>
      </c>
      <c r="C353" s="30" t="s">
        <v>310</v>
      </c>
      <c r="D353" s="10">
        <v>0</v>
      </c>
      <c r="E353" s="9"/>
      <c r="F353" s="9"/>
      <c r="G353" s="9"/>
      <c r="H353" s="9"/>
      <c r="I353" s="9"/>
      <c r="J353" s="11"/>
    </row>
    <row r="354" spans="1:10" ht="33.75" customHeight="1">
      <c r="A354" s="36">
        <v>5284</v>
      </c>
      <c r="B354" s="5">
        <v>452000</v>
      </c>
      <c r="C354" s="29" t="s">
        <v>311</v>
      </c>
      <c r="D354" s="7">
        <v>0</v>
      </c>
      <c r="E354" s="7">
        <v>0</v>
      </c>
      <c r="F354" s="7">
        <v>0</v>
      </c>
      <c r="G354" s="7">
        <v>0</v>
      </c>
      <c r="H354" s="7">
        <v>0</v>
      </c>
      <c r="I354" s="7">
        <v>0</v>
      </c>
      <c r="J354" s="8">
        <v>0</v>
      </c>
    </row>
    <row r="355" spans="1:10" ht="33.75" customHeight="1">
      <c r="A355" s="37">
        <v>5285</v>
      </c>
      <c r="B355" s="25">
        <v>452100</v>
      </c>
      <c r="C355" s="30" t="s">
        <v>312</v>
      </c>
      <c r="D355" s="10">
        <v>0</v>
      </c>
      <c r="E355" s="9"/>
      <c r="F355" s="9"/>
      <c r="G355" s="9"/>
      <c r="H355" s="9"/>
      <c r="I355" s="9"/>
      <c r="J355" s="11"/>
    </row>
    <row r="356" spans="1:10" ht="33.75" customHeight="1">
      <c r="A356" s="37">
        <v>5286</v>
      </c>
      <c r="B356" s="25">
        <v>452200</v>
      </c>
      <c r="C356" s="30" t="s">
        <v>313</v>
      </c>
      <c r="D356" s="10">
        <v>0</v>
      </c>
      <c r="E356" s="9"/>
      <c r="F356" s="9"/>
      <c r="G356" s="9"/>
      <c r="H356" s="9"/>
      <c r="I356" s="9"/>
      <c r="J356" s="11"/>
    </row>
    <row r="357" spans="1:10" ht="33.75" customHeight="1">
      <c r="A357" s="36">
        <v>5287</v>
      </c>
      <c r="B357" s="5">
        <v>453000</v>
      </c>
      <c r="C357" s="29" t="s">
        <v>314</v>
      </c>
      <c r="D357" s="7">
        <v>0</v>
      </c>
      <c r="E357" s="7">
        <v>0</v>
      </c>
      <c r="F357" s="7">
        <v>0</v>
      </c>
      <c r="G357" s="7">
        <v>0</v>
      </c>
      <c r="H357" s="7">
        <v>0</v>
      </c>
      <c r="I357" s="7">
        <v>0</v>
      </c>
      <c r="J357" s="8">
        <v>0</v>
      </c>
    </row>
    <row r="358" spans="1:10" ht="33.75" customHeight="1">
      <c r="A358" s="37">
        <v>5288</v>
      </c>
      <c r="B358" s="25">
        <v>453100</v>
      </c>
      <c r="C358" s="30" t="s">
        <v>315</v>
      </c>
      <c r="D358" s="10">
        <v>0</v>
      </c>
      <c r="E358" s="9"/>
      <c r="F358" s="9"/>
      <c r="G358" s="9"/>
      <c r="H358" s="9"/>
      <c r="I358" s="9"/>
      <c r="J358" s="11"/>
    </row>
    <row r="359" spans="1:10" ht="33.75" customHeight="1">
      <c r="A359" s="37">
        <v>5289</v>
      </c>
      <c r="B359" s="25">
        <v>453200</v>
      </c>
      <c r="C359" s="30" t="s">
        <v>316</v>
      </c>
      <c r="D359" s="10">
        <v>0</v>
      </c>
      <c r="E359" s="9"/>
      <c r="F359" s="9"/>
      <c r="G359" s="9"/>
      <c r="H359" s="9"/>
      <c r="I359" s="9"/>
      <c r="J359" s="11"/>
    </row>
    <row r="360" spans="1:10" ht="33.75" customHeight="1">
      <c r="A360" s="36">
        <v>5290</v>
      </c>
      <c r="B360" s="5">
        <v>454000</v>
      </c>
      <c r="C360" s="29" t="s">
        <v>317</v>
      </c>
      <c r="D360" s="7">
        <v>0</v>
      </c>
      <c r="E360" s="7">
        <v>0</v>
      </c>
      <c r="F360" s="7">
        <v>0</v>
      </c>
      <c r="G360" s="7">
        <v>0</v>
      </c>
      <c r="H360" s="7">
        <v>0</v>
      </c>
      <c r="I360" s="7">
        <v>0</v>
      </c>
      <c r="J360" s="8">
        <v>0</v>
      </c>
    </row>
    <row r="361" spans="1:10" ht="33.75" customHeight="1">
      <c r="A361" s="37">
        <v>5291</v>
      </c>
      <c r="B361" s="25">
        <v>454100</v>
      </c>
      <c r="C361" s="30" t="s">
        <v>318</v>
      </c>
      <c r="D361" s="10">
        <v>0</v>
      </c>
      <c r="E361" s="9"/>
      <c r="F361" s="9"/>
      <c r="G361" s="9"/>
      <c r="H361" s="9"/>
      <c r="I361" s="9"/>
      <c r="J361" s="11"/>
    </row>
    <row r="362" spans="1:10" ht="33.75" customHeight="1">
      <c r="A362" s="37">
        <v>5292</v>
      </c>
      <c r="B362" s="25">
        <v>454200</v>
      </c>
      <c r="C362" s="30" t="s">
        <v>319</v>
      </c>
      <c r="D362" s="10">
        <v>0</v>
      </c>
      <c r="E362" s="9"/>
      <c r="F362" s="9"/>
      <c r="G362" s="9"/>
      <c r="H362" s="9"/>
      <c r="I362" s="9"/>
      <c r="J362" s="11"/>
    </row>
    <row r="363" spans="1:10" ht="33.75" customHeight="1">
      <c r="A363" s="36">
        <v>5293</v>
      </c>
      <c r="B363" s="5">
        <v>460000</v>
      </c>
      <c r="C363" s="29" t="s">
        <v>320</v>
      </c>
      <c r="D363" s="7">
        <v>0</v>
      </c>
      <c r="E363" s="7">
        <v>0</v>
      </c>
      <c r="F363" s="7">
        <v>0</v>
      </c>
      <c r="G363" s="7">
        <v>0</v>
      </c>
      <c r="H363" s="7">
        <v>0</v>
      </c>
      <c r="I363" s="7">
        <v>0</v>
      </c>
      <c r="J363" s="8">
        <v>0</v>
      </c>
    </row>
    <row r="364" spans="1:10" ht="33.75" customHeight="1">
      <c r="A364" s="96" t="s">
        <v>2</v>
      </c>
      <c r="B364" s="97" t="s">
        <v>3</v>
      </c>
      <c r="C364" s="98" t="s">
        <v>4</v>
      </c>
      <c r="D364" s="99" t="s">
        <v>196</v>
      </c>
      <c r="E364" s="100"/>
      <c r="F364" s="100"/>
      <c r="G364" s="100"/>
      <c r="H364" s="100"/>
      <c r="I364" s="100"/>
      <c r="J364" s="101"/>
    </row>
    <row r="365" spans="1:10" ht="33.75" customHeight="1">
      <c r="A365" s="96"/>
      <c r="B365" s="97"/>
      <c r="C365" s="98"/>
      <c r="D365" s="99" t="s">
        <v>197</v>
      </c>
      <c r="E365" s="99" t="s">
        <v>198</v>
      </c>
      <c r="F365" s="100"/>
      <c r="G365" s="100"/>
      <c r="H365" s="100"/>
      <c r="I365" s="99" t="s">
        <v>8</v>
      </c>
      <c r="J365" s="102" t="s">
        <v>9</v>
      </c>
    </row>
    <row r="366" spans="1:10" ht="44.25" customHeight="1">
      <c r="A366" s="96"/>
      <c r="B366" s="97"/>
      <c r="C366" s="98"/>
      <c r="D366" s="100"/>
      <c r="E366" s="69" t="s">
        <v>199</v>
      </c>
      <c r="F366" s="69" t="s">
        <v>11</v>
      </c>
      <c r="G366" s="69" t="s">
        <v>12</v>
      </c>
      <c r="H366" s="69" t="s">
        <v>13</v>
      </c>
      <c r="I366" s="100"/>
      <c r="J366" s="101"/>
    </row>
    <row r="367" spans="1:10" ht="33.75" customHeight="1">
      <c r="A367" s="49" t="s">
        <v>19</v>
      </c>
      <c r="B367" s="68" t="s">
        <v>20</v>
      </c>
      <c r="C367" s="68" t="s">
        <v>21</v>
      </c>
      <c r="D367" s="47">
        <v>4</v>
      </c>
      <c r="E367" s="47">
        <v>5</v>
      </c>
      <c r="F367" s="47">
        <v>6</v>
      </c>
      <c r="G367" s="47">
        <v>7</v>
      </c>
      <c r="H367" s="47">
        <v>8</v>
      </c>
      <c r="I367" s="47">
        <v>9</v>
      </c>
      <c r="J367" s="48">
        <v>10</v>
      </c>
    </row>
    <row r="368" spans="1:10" ht="33.75" customHeight="1">
      <c r="A368" s="36">
        <v>5294</v>
      </c>
      <c r="B368" s="5">
        <v>461000</v>
      </c>
      <c r="C368" s="29" t="s">
        <v>321</v>
      </c>
      <c r="D368" s="7">
        <v>0</v>
      </c>
      <c r="E368" s="7">
        <v>0</v>
      </c>
      <c r="F368" s="7">
        <v>0</v>
      </c>
      <c r="G368" s="7">
        <v>0</v>
      </c>
      <c r="H368" s="7">
        <v>0</v>
      </c>
      <c r="I368" s="7">
        <v>0</v>
      </c>
      <c r="J368" s="8">
        <v>0</v>
      </c>
    </row>
    <row r="369" spans="1:10" ht="33.75" customHeight="1">
      <c r="A369" s="37">
        <v>5295</v>
      </c>
      <c r="B369" s="25">
        <v>461100</v>
      </c>
      <c r="C369" s="30" t="s">
        <v>322</v>
      </c>
      <c r="D369" s="10">
        <v>0</v>
      </c>
      <c r="E369" s="9"/>
      <c r="F369" s="9"/>
      <c r="G369" s="9"/>
      <c r="H369" s="9"/>
      <c r="I369" s="9"/>
      <c r="J369" s="11"/>
    </row>
    <row r="370" spans="1:10" ht="33.75" customHeight="1">
      <c r="A370" s="37">
        <v>5296</v>
      </c>
      <c r="B370" s="25">
        <v>461200</v>
      </c>
      <c r="C370" s="30" t="s">
        <v>323</v>
      </c>
      <c r="D370" s="10">
        <v>0</v>
      </c>
      <c r="E370" s="9"/>
      <c r="F370" s="9"/>
      <c r="G370" s="9"/>
      <c r="H370" s="9"/>
      <c r="I370" s="9"/>
      <c r="J370" s="11"/>
    </row>
    <row r="371" spans="1:10" ht="33.75" customHeight="1">
      <c r="A371" s="36">
        <v>5297</v>
      </c>
      <c r="B371" s="5">
        <v>462000</v>
      </c>
      <c r="C371" s="29" t="s">
        <v>324</v>
      </c>
      <c r="D371" s="7">
        <v>0</v>
      </c>
      <c r="E371" s="7">
        <v>0</v>
      </c>
      <c r="F371" s="7">
        <v>0</v>
      </c>
      <c r="G371" s="7">
        <v>0</v>
      </c>
      <c r="H371" s="7">
        <v>0</v>
      </c>
      <c r="I371" s="7">
        <v>0</v>
      </c>
      <c r="J371" s="8">
        <v>0</v>
      </c>
    </row>
    <row r="372" spans="1:10" ht="33.75" customHeight="1">
      <c r="A372" s="37">
        <v>5298</v>
      </c>
      <c r="B372" s="25">
        <v>462100</v>
      </c>
      <c r="C372" s="30" t="s">
        <v>325</v>
      </c>
      <c r="D372" s="10">
        <v>0</v>
      </c>
      <c r="E372" s="9"/>
      <c r="F372" s="9"/>
      <c r="G372" s="9"/>
      <c r="H372" s="9"/>
      <c r="I372" s="9"/>
      <c r="J372" s="11"/>
    </row>
    <row r="373" spans="1:10" ht="33.75" customHeight="1">
      <c r="A373" s="37">
        <v>5299</v>
      </c>
      <c r="B373" s="25">
        <v>462200</v>
      </c>
      <c r="C373" s="30" t="s">
        <v>326</v>
      </c>
      <c r="D373" s="10">
        <v>0</v>
      </c>
      <c r="E373" s="9"/>
      <c r="F373" s="9"/>
      <c r="G373" s="9"/>
      <c r="H373" s="9"/>
      <c r="I373" s="9"/>
      <c r="J373" s="11"/>
    </row>
    <row r="374" spans="1:10" ht="33.75" customHeight="1">
      <c r="A374" s="36">
        <v>5300</v>
      </c>
      <c r="B374" s="5">
        <v>463000</v>
      </c>
      <c r="C374" s="29" t="s">
        <v>327</v>
      </c>
      <c r="D374" s="7">
        <v>0</v>
      </c>
      <c r="E374" s="7">
        <v>0</v>
      </c>
      <c r="F374" s="7">
        <v>0</v>
      </c>
      <c r="G374" s="7">
        <v>0</v>
      </c>
      <c r="H374" s="7">
        <v>0</v>
      </c>
      <c r="I374" s="7">
        <v>0</v>
      </c>
      <c r="J374" s="8">
        <v>0</v>
      </c>
    </row>
    <row r="375" spans="1:10" ht="33.75" customHeight="1">
      <c r="A375" s="37">
        <v>5301</v>
      </c>
      <c r="B375" s="25">
        <v>463100</v>
      </c>
      <c r="C375" s="30" t="s">
        <v>328</v>
      </c>
      <c r="D375" s="10">
        <v>0</v>
      </c>
      <c r="E375" s="9"/>
      <c r="F375" s="9"/>
      <c r="G375" s="9"/>
      <c r="H375" s="9"/>
      <c r="I375" s="9"/>
      <c r="J375" s="11"/>
    </row>
    <row r="376" spans="1:10" ht="33.75" customHeight="1">
      <c r="A376" s="37">
        <v>5302</v>
      </c>
      <c r="B376" s="25">
        <v>463200</v>
      </c>
      <c r="C376" s="30" t="s">
        <v>329</v>
      </c>
      <c r="D376" s="10">
        <v>0</v>
      </c>
      <c r="E376" s="9"/>
      <c r="F376" s="9"/>
      <c r="G376" s="9"/>
      <c r="H376" s="9"/>
      <c r="I376" s="9"/>
      <c r="J376" s="11"/>
    </row>
    <row r="377" spans="1:10" ht="33.75" customHeight="1">
      <c r="A377" s="36">
        <v>5303</v>
      </c>
      <c r="B377" s="5">
        <v>464000</v>
      </c>
      <c r="C377" s="29" t="s">
        <v>330</v>
      </c>
      <c r="D377" s="7">
        <v>0</v>
      </c>
      <c r="E377" s="7">
        <v>0</v>
      </c>
      <c r="F377" s="7">
        <v>0</v>
      </c>
      <c r="G377" s="7">
        <v>0</v>
      </c>
      <c r="H377" s="7">
        <v>0</v>
      </c>
      <c r="I377" s="7">
        <v>0</v>
      </c>
      <c r="J377" s="8">
        <v>0</v>
      </c>
    </row>
    <row r="378" spans="1:10" ht="33.75" customHeight="1">
      <c r="A378" s="37">
        <v>5304</v>
      </c>
      <c r="B378" s="25">
        <v>464100</v>
      </c>
      <c r="C378" s="30" t="s">
        <v>331</v>
      </c>
      <c r="D378" s="10">
        <v>0</v>
      </c>
      <c r="E378" s="9"/>
      <c r="F378" s="9"/>
      <c r="G378" s="9"/>
      <c r="H378" s="9"/>
      <c r="I378" s="9"/>
      <c r="J378" s="11"/>
    </row>
    <row r="379" spans="1:10" ht="33.75" customHeight="1">
      <c r="A379" s="37">
        <v>5305</v>
      </c>
      <c r="B379" s="25">
        <v>464200</v>
      </c>
      <c r="C379" s="30" t="s">
        <v>332</v>
      </c>
      <c r="D379" s="10">
        <v>0</v>
      </c>
      <c r="E379" s="9"/>
      <c r="F379" s="9"/>
      <c r="G379" s="9"/>
      <c r="H379" s="9"/>
      <c r="I379" s="9"/>
      <c r="J379" s="11"/>
    </row>
    <row r="380" spans="1:10" ht="33.75" customHeight="1">
      <c r="A380" s="36">
        <v>5306</v>
      </c>
      <c r="B380" s="5">
        <v>465000</v>
      </c>
      <c r="C380" s="29" t="s">
        <v>333</v>
      </c>
      <c r="D380" s="7">
        <v>0</v>
      </c>
      <c r="E380" s="7">
        <v>0</v>
      </c>
      <c r="F380" s="7">
        <v>0</v>
      </c>
      <c r="G380" s="7">
        <v>0</v>
      </c>
      <c r="H380" s="7">
        <v>0</v>
      </c>
      <c r="I380" s="7">
        <v>0</v>
      </c>
      <c r="J380" s="8">
        <v>0</v>
      </c>
    </row>
    <row r="381" spans="1:10" ht="33.75" customHeight="1">
      <c r="A381" s="37">
        <v>5307</v>
      </c>
      <c r="B381" s="25">
        <v>465100</v>
      </c>
      <c r="C381" s="30" t="s">
        <v>334</v>
      </c>
      <c r="D381" s="10">
        <v>0</v>
      </c>
      <c r="E381" s="9"/>
      <c r="F381" s="9"/>
      <c r="G381" s="9"/>
      <c r="H381" s="9"/>
      <c r="I381" s="9"/>
      <c r="J381" s="11"/>
    </row>
    <row r="382" spans="1:10" ht="33.75" customHeight="1">
      <c r="A382" s="37">
        <v>5308</v>
      </c>
      <c r="B382" s="25">
        <v>465200</v>
      </c>
      <c r="C382" s="30" t="s">
        <v>335</v>
      </c>
      <c r="D382" s="10">
        <v>0</v>
      </c>
      <c r="E382" s="9"/>
      <c r="F382" s="9"/>
      <c r="G382" s="9"/>
      <c r="H382" s="9"/>
      <c r="I382" s="9"/>
      <c r="J382" s="11"/>
    </row>
    <row r="383" spans="1:10" ht="33.75" customHeight="1">
      <c r="A383" s="36">
        <v>5309</v>
      </c>
      <c r="B383" s="5">
        <v>470000</v>
      </c>
      <c r="C383" s="29" t="s">
        <v>336</v>
      </c>
      <c r="D383" s="7">
        <v>0</v>
      </c>
      <c r="E383" s="7">
        <v>0</v>
      </c>
      <c r="F383" s="7">
        <v>0</v>
      </c>
      <c r="G383" s="7">
        <v>0</v>
      </c>
      <c r="H383" s="7">
        <v>0</v>
      </c>
      <c r="I383" s="7">
        <v>0</v>
      </c>
      <c r="J383" s="8">
        <v>0</v>
      </c>
    </row>
    <row r="384" spans="1:10" ht="33.75" customHeight="1">
      <c r="A384" s="36">
        <v>5310</v>
      </c>
      <c r="B384" s="5">
        <v>471000</v>
      </c>
      <c r="C384" s="29" t="s">
        <v>337</v>
      </c>
      <c r="D384" s="7">
        <v>0</v>
      </c>
      <c r="E384" s="7">
        <v>0</v>
      </c>
      <c r="F384" s="7">
        <v>0</v>
      </c>
      <c r="G384" s="7">
        <v>0</v>
      </c>
      <c r="H384" s="7">
        <v>0</v>
      </c>
      <c r="I384" s="7">
        <v>0</v>
      </c>
      <c r="J384" s="8">
        <v>0</v>
      </c>
    </row>
    <row r="385" spans="1:10" ht="33.75" customHeight="1">
      <c r="A385" s="37">
        <v>5311</v>
      </c>
      <c r="B385" s="25">
        <v>471100</v>
      </c>
      <c r="C385" s="30" t="s">
        <v>338</v>
      </c>
      <c r="D385" s="10">
        <v>0</v>
      </c>
      <c r="E385" s="9"/>
      <c r="F385" s="9"/>
      <c r="G385" s="9"/>
      <c r="H385" s="9"/>
      <c r="I385" s="9"/>
      <c r="J385" s="11"/>
    </row>
    <row r="386" spans="1:10" ht="33.75" customHeight="1">
      <c r="A386" s="37">
        <v>5312</v>
      </c>
      <c r="B386" s="25">
        <v>471200</v>
      </c>
      <c r="C386" s="30" t="s">
        <v>339</v>
      </c>
      <c r="D386" s="10">
        <v>0</v>
      </c>
      <c r="E386" s="9"/>
      <c r="F386" s="9"/>
      <c r="G386" s="9"/>
      <c r="H386" s="9"/>
      <c r="I386" s="9"/>
      <c r="J386" s="11"/>
    </row>
    <row r="387" spans="1:10" ht="33.75" customHeight="1">
      <c r="A387" s="37">
        <v>5313</v>
      </c>
      <c r="B387" s="25">
        <v>471900</v>
      </c>
      <c r="C387" s="30" t="s">
        <v>340</v>
      </c>
      <c r="D387" s="10">
        <v>0</v>
      </c>
      <c r="E387" s="9"/>
      <c r="F387" s="9"/>
      <c r="G387" s="9"/>
      <c r="H387" s="9"/>
      <c r="I387" s="9"/>
      <c r="J387" s="11"/>
    </row>
    <row r="388" spans="1:10" ht="33.75" customHeight="1">
      <c r="A388" s="36">
        <v>5314</v>
      </c>
      <c r="B388" s="5">
        <v>472000</v>
      </c>
      <c r="C388" s="29" t="s">
        <v>341</v>
      </c>
      <c r="D388" s="7">
        <v>0</v>
      </c>
      <c r="E388" s="7">
        <v>0</v>
      </c>
      <c r="F388" s="7">
        <v>0</v>
      </c>
      <c r="G388" s="7">
        <v>0</v>
      </c>
      <c r="H388" s="7">
        <v>0</v>
      </c>
      <c r="I388" s="7">
        <v>0</v>
      </c>
      <c r="J388" s="8">
        <v>0</v>
      </c>
    </row>
    <row r="389" spans="1:10" ht="33.75" customHeight="1">
      <c r="A389" s="96" t="s">
        <v>2</v>
      </c>
      <c r="B389" s="97" t="s">
        <v>3</v>
      </c>
      <c r="C389" s="98" t="s">
        <v>4</v>
      </c>
      <c r="D389" s="99" t="s">
        <v>196</v>
      </c>
      <c r="E389" s="100"/>
      <c r="F389" s="100"/>
      <c r="G389" s="100"/>
      <c r="H389" s="100"/>
      <c r="I389" s="100"/>
      <c r="J389" s="101"/>
    </row>
    <row r="390" spans="1:10" ht="33.75" customHeight="1">
      <c r="A390" s="96"/>
      <c r="B390" s="97"/>
      <c r="C390" s="98"/>
      <c r="D390" s="99" t="s">
        <v>197</v>
      </c>
      <c r="E390" s="99" t="s">
        <v>198</v>
      </c>
      <c r="F390" s="100"/>
      <c r="G390" s="100"/>
      <c r="H390" s="100"/>
      <c r="I390" s="99" t="s">
        <v>8</v>
      </c>
      <c r="J390" s="102" t="s">
        <v>9</v>
      </c>
    </row>
    <row r="391" spans="1:10" ht="37.5" customHeight="1">
      <c r="A391" s="96"/>
      <c r="B391" s="97"/>
      <c r="C391" s="98"/>
      <c r="D391" s="100"/>
      <c r="E391" s="69" t="s">
        <v>199</v>
      </c>
      <c r="F391" s="69" t="s">
        <v>11</v>
      </c>
      <c r="G391" s="69" t="s">
        <v>12</v>
      </c>
      <c r="H391" s="69" t="s">
        <v>13</v>
      </c>
      <c r="I391" s="100"/>
      <c r="J391" s="101"/>
    </row>
    <row r="392" spans="1:10" ht="33.75" customHeight="1">
      <c r="A392" s="49" t="s">
        <v>19</v>
      </c>
      <c r="B392" s="68" t="s">
        <v>20</v>
      </c>
      <c r="C392" s="68" t="s">
        <v>21</v>
      </c>
      <c r="D392" s="47">
        <v>4</v>
      </c>
      <c r="E392" s="47">
        <v>5</v>
      </c>
      <c r="F392" s="47">
        <v>6</v>
      </c>
      <c r="G392" s="47">
        <v>7</v>
      </c>
      <c r="H392" s="47">
        <v>8</v>
      </c>
      <c r="I392" s="47">
        <v>9</v>
      </c>
      <c r="J392" s="48">
        <v>10</v>
      </c>
    </row>
    <row r="393" spans="1:10" ht="33.75" customHeight="1">
      <c r="A393" s="37">
        <v>5315</v>
      </c>
      <c r="B393" s="25">
        <v>472100</v>
      </c>
      <c r="C393" s="30" t="s">
        <v>342</v>
      </c>
      <c r="D393" s="10">
        <v>0</v>
      </c>
      <c r="E393" s="9"/>
      <c r="F393" s="9"/>
      <c r="G393" s="9"/>
      <c r="H393" s="9"/>
      <c r="I393" s="9"/>
      <c r="J393" s="11"/>
    </row>
    <row r="394" spans="1:10" ht="33.75" customHeight="1">
      <c r="A394" s="37">
        <v>5316</v>
      </c>
      <c r="B394" s="25">
        <v>472200</v>
      </c>
      <c r="C394" s="30" t="s">
        <v>343</v>
      </c>
      <c r="D394" s="10">
        <v>0</v>
      </c>
      <c r="E394" s="9"/>
      <c r="F394" s="9"/>
      <c r="G394" s="9"/>
      <c r="H394" s="9"/>
      <c r="I394" s="9"/>
      <c r="J394" s="11"/>
    </row>
    <row r="395" spans="1:10" ht="33.75" customHeight="1">
      <c r="A395" s="37">
        <v>5317</v>
      </c>
      <c r="B395" s="25">
        <v>472300</v>
      </c>
      <c r="C395" s="30" t="s">
        <v>344</v>
      </c>
      <c r="D395" s="10">
        <v>0</v>
      </c>
      <c r="E395" s="9"/>
      <c r="F395" s="9"/>
      <c r="G395" s="9"/>
      <c r="H395" s="9"/>
      <c r="I395" s="9"/>
      <c r="J395" s="11"/>
    </row>
    <row r="396" spans="1:10" ht="33.75" customHeight="1">
      <c r="A396" s="37">
        <v>5318</v>
      </c>
      <c r="B396" s="25">
        <v>472400</v>
      </c>
      <c r="C396" s="30" t="s">
        <v>345</v>
      </c>
      <c r="D396" s="10">
        <v>0</v>
      </c>
      <c r="E396" s="9"/>
      <c r="F396" s="9"/>
      <c r="G396" s="9"/>
      <c r="H396" s="9"/>
      <c r="I396" s="9"/>
      <c r="J396" s="11"/>
    </row>
    <row r="397" spans="1:10" ht="33.75" customHeight="1">
      <c r="A397" s="37">
        <v>5319</v>
      </c>
      <c r="B397" s="25">
        <v>472500</v>
      </c>
      <c r="C397" s="30" t="s">
        <v>346</v>
      </c>
      <c r="D397" s="10">
        <v>0</v>
      </c>
      <c r="E397" s="9"/>
      <c r="F397" s="9"/>
      <c r="G397" s="9"/>
      <c r="H397" s="9"/>
      <c r="I397" s="9"/>
      <c r="J397" s="11"/>
    </row>
    <row r="398" spans="1:10" ht="33.75" customHeight="1">
      <c r="A398" s="37">
        <v>5320</v>
      </c>
      <c r="B398" s="25">
        <v>472600</v>
      </c>
      <c r="C398" s="30" t="s">
        <v>347</v>
      </c>
      <c r="D398" s="10">
        <v>0</v>
      </c>
      <c r="E398" s="9"/>
      <c r="F398" s="9"/>
      <c r="G398" s="9"/>
      <c r="H398" s="9"/>
      <c r="I398" s="9"/>
      <c r="J398" s="11"/>
    </row>
    <row r="399" spans="1:10" ht="33.75" customHeight="1">
      <c r="A399" s="37">
        <v>5321</v>
      </c>
      <c r="B399" s="25">
        <v>472700</v>
      </c>
      <c r="C399" s="30" t="s">
        <v>348</v>
      </c>
      <c r="D399" s="10">
        <v>0</v>
      </c>
      <c r="E399" s="9"/>
      <c r="F399" s="9"/>
      <c r="G399" s="9"/>
      <c r="H399" s="9"/>
      <c r="I399" s="9"/>
      <c r="J399" s="11"/>
    </row>
    <row r="400" spans="1:10" ht="33.75" customHeight="1">
      <c r="A400" s="37">
        <v>5322</v>
      </c>
      <c r="B400" s="25">
        <v>472800</v>
      </c>
      <c r="C400" s="30" t="s">
        <v>349</v>
      </c>
      <c r="D400" s="10">
        <v>0</v>
      </c>
      <c r="E400" s="9"/>
      <c r="F400" s="9"/>
      <c r="G400" s="9"/>
      <c r="H400" s="9"/>
      <c r="I400" s="9"/>
      <c r="J400" s="11"/>
    </row>
    <row r="401" spans="1:11" ht="33.75" customHeight="1">
      <c r="A401" s="37">
        <v>5323</v>
      </c>
      <c r="B401" s="25">
        <v>472900</v>
      </c>
      <c r="C401" s="30" t="s">
        <v>350</v>
      </c>
      <c r="D401" s="10">
        <v>0</v>
      </c>
      <c r="E401" s="9"/>
      <c r="F401" s="9"/>
      <c r="G401" s="9"/>
      <c r="H401" s="9"/>
      <c r="I401" s="9"/>
      <c r="J401" s="11"/>
    </row>
    <row r="402" spans="1:11" ht="33.75" customHeight="1">
      <c r="A402" s="36">
        <v>5324</v>
      </c>
      <c r="B402" s="5">
        <v>480000</v>
      </c>
      <c r="C402" s="29" t="s">
        <v>351</v>
      </c>
      <c r="D402" s="7">
        <f>D406+D410+D403</f>
        <v>3080</v>
      </c>
      <c r="E402" s="7"/>
      <c r="F402" s="7"/>
      <c r="G402" s="7"/>
      <c r="H402" s="7">
        <f>H406+0</f>
        <v>130</v>
      </c>
      <c r="I402" s="7"/>
      <c r="J402" s="8">
        <f>J406+J410+J403</f>
        <v>2950</v>
      </c>
    </row>
    <row r="403" spans="1:11" ht="33.75" customHeight="1">
      <c r="A403" s="36">
        <v>5325</v>
      </c>
      <c r="B403" s="5">
        <v>481000</v>
      </c>
      <c r="C403" s="29" t="s">
        <v>352</v>
      </c>
      <c r="D403" s="7">
        <v>50</v>
      </c>
      <c r="E403" s="7"/>
      <c r="F403" s="7"/>
      <c r="G403" s="7"/>
      <c r="H403" s="7"/>
      <c r="I403" s="7"/>
      <c r="J403" s="8">
        <v>50</v>
      </c>
    </row>
    <row r="404" spans="1:11" ht="33.75" customHeight="1">
      <c r="A404" s="37">
        <v>5326</v>
      </c>
      <c r="B404" s="25">
        <v>481100</v>
      </c>
      <c r="C404" s="30" t="s">
        <v>353</v>
      </c>
      <c r="D404" s="10"/>
      <c r="E404" s="9"/>
      <c r="F404" s="9"/>
      <c r="G404" s="9"/>
      <c r="H404" s="9"/>
      <c r="I404" s="9"/>
      <c r="J404" s="11"/>
    </row>
    <row r="405" spans="1:11" ht="33.75" customHeight="1">
      <c r="A405" s="37">
        <v>5327</v>
      </c>
      <c r="B405" s="25">
        <v>481900</v>
      </c>
      <c r="C405" s="30" t="s">
        <v>354</v>
      </c>
      <c r="D405" s="10">
        <v>50</v>
      </c>
      <c r="E405" s="9"/>
      <c r="F405" s="9"/>
      <c r="G405" s="9"/>
      <c r="H405" s="9"/>
      <c r="I405" s="9"/>
      <c r="J405" s="11">
        <v>50</v>
      </c>
    </row>
    <row r="406" spans="1:11" ht="33.75" customHeight="1">
      <c r="A406" s="36">
        <v>5328</v>
      </c>
      <c r="B406" s="5">
        <v>482000</v>
      </c>
      <c r="C406" s="29" t="s">
        <v>355</v>
      </c>
      <c r="D406" s="7">
        <f>SUM(D407:D409)</f>
        <v>1530</v>
      </c>
      <c r="E406" s="7"/>
      <c r="F406" s="7"/>
      <c r="G406" s="7"/>
      <c r="H406" s="7">
        <f>SUM(H407:H408)</f>
        <v>130</v>
      </c>
      <c r="I406" s="7"/>
      <c r="J406" s="8">
        <f>SUM(J407:J409)</f>
        <v>1400</v>
      </c>
    </row>
    <row r="407" spans="1:11" ht="33.75" customHeight="1">
      <c r="A407" s="37">
        <v>5329</v>
      </c>
      <c r="B407" s="25">
        <v>482100</v>
      </c>
      <c r="C407" s="30" t="s">
        <v>356</v>
      </c>
      <c r="D407" s="10">
        <f>SUM(E407:J407)</f>
        <v>130</v>
      </c>
      <c r="E407" s="9"/>
      <c r="F407" s="9"/>
      <c r="G407" s="9"/>
      <c r="H407" s="9">
        <v>130</v>
      </c>
      <c r="I407" s="9"/>
      <c r="J407" s="11"/>
      <c r="K407" s="76"/>
    </row>
    <row r="408" spans="1:11" ht="33.75" customHeight="1">
      <c r="A408" s="37">
        <v>5330</v>
      </c>
      <c r="B408" s="25">
        <v>482200</v>
      </c>
      <c r="C408" s="30" t="s">
        <v>357</v>
      </c>
      <c r="D408" s="10">
        <v>1400</v>
      </c>
      <c r="E408" s="9"/>
      <c r="F408" s="9"/>
      <c r="G408" s="9"/>
      <c r="H408" s="9"/>
      <c r="I408" s="9"/>
      <c r="J408" s="11">
        <v>1400</v>
      </c>
      <c r="K408" s="77"/>
    </row>
    <row r="409" spans="1:11" ht="33.75" customHeight="1">
      <c r="A409" s="37">
        <v>5331</v>
      </c>
      <c r="B409" s="25">
        <v>482300</v>
      </c>
      <c r="C409" s="30" t="s">
        <v>358</v>
      </c>
      <c r="D409" s="10"/>
      <c r="E409" s="9"/>
      <c r="F409" s="9"/>
      <c r="G409" s="9"/>
      <c r="H409" s="9"/>
      <c r="I409" s="9"/>
      <c r="J409" s="11"/>
      <c r="K409" s="76"/>
    </row>
    <row r="410" spans="1:11" ht="33.75" customHeight="1">
      <c r="A410" s="36">
        <v>5332</v>
      </c>
      <c r="B410" s="5">
        <v>483000</v>
      </c>
      <c r="C410" s="29" t="s">
        <v>359</v>
      </c>
      <c r="D410" s="7">
        <f>SUM(E410:J410)</f>
        <v>1500</v>
      </c>
      <c r="E410" s="7"/>
      <c r="F410" s="7"/>
      <c r="G410" s="7"/>
      <c r="H410" s="7"/>
      <c r="I410" s="7"/>
      <c r="J410" s="8">
        <f>J411+0</f>
        <v>1500</v>
      </c>
      <c r="K410" s="76"/>
    </row>
    <row r="411" spans="1:11" ht="33.75" customHeight="1">
      <c r="A411" s="37">
        <v>5333</v>
      </c>
      <c r="B411" s="25">
        <v>483100</v>
      </c>
      <c r="C411" s="30" t="s">
        <v>360</v>
      </c>
      <c r="D411" s="10">
        <f>SUM(E411:J411)</f>
        <v>1500</v>
      </c>
      <c r="E411" s="9"/>
      <c r="F411" s="9"/>
      <c r="G411" s="9"/>
      <c r="H411" s="9"/>
      <c r="I411" s="9"/>
      <c r="J411" s="11">
        <v>1500</v>
      </c>
      <c r="K411" s="77"/>
    </row>
    <row r="412" spans="1:11" ht="33.75" customHeight="1">
      <c r="A412" s="36">
        <v>5334</v>
      </c>
      <c r="B412" s="5">
        <v>484000</v>
      </c>
      <c r="C412" s="29" t="s">
        <v>361</v>
      </c>
      <c r="D412" s="7">
        <v>0</v>
      </c>
      <c r="E412" s="7">
        <v>0</v>
      </c>
      <c r="F412" s="7">
        <v>0</v>
      </c>
      <c r="G412" s="7">
        <v>0</v>
      </c>
      <c r="H412" s="7">
        <v>0</v>
      </c>
      <c r="I412" s="7">
        <v>0</v>
      </c>
      <c r="J412" s="8">
        <v>0</v>
      </c>
    </row>
    <row r="413" spans="1:11" ht="33.75" customHeight="1">
      <c r="A413" s="37">
        <v>5335</v>
      </c>
      <c r="B413" s="25">
        <v>484100</v>
      </c>
      <c r="C413" s="30" t="s">
        <v>362</v>
      </c>
      <c r="D413" s="10">
        <v>0</v>
      </c>
      <c r="E413" s="9"/>
      <c r="F413" s="9"/>
      <c r="G413" s="9"/>
      <c r="H413" s="9"/>
      <c r="I413" s="9"/>
      <c r="J413" s="11"/>
    </row>
    <row r="414" spans="1:11" ht="33.75" customHeight="1">
      <c r="A414" s="37">
        <v>5336</v>
      </c>
      <c r="B414" s="25">
        <v>484200</v>
      </c>
      <c r="C414" s="30" t="s">
        <v>363</v>
      </c>
      <c r="D414" s="10">
        <v>0</v>
      </c>
      <c r="E414" s="9"/>
      <c r="F414" s="9"/>
      <c r="G414" s="9"/>
      <c r="H414" s="9"/>
      <c r="I414" s="9"/>
      <c r="J414" s="11"/>
    </row>
    <row r="415" spans="1:11" ht="33.75" customHeight="1">
      <c r="A415" s="36">
        <v>5337</v>
      </c>
      <c r="B415" s="5">
        <v>485000</v>
      </c>
      <c r="C415" s="29" t="s">
        <v>364</v>
      </c>
      <c r="D415" s="7">
        <v>0</v>
      </c>
      <c r="E415" s="7">
        <v>0</v>
      </c>
      <c r="F415" s="7">
        <v>0</v>
      </c>
      <c r="G415" s="7">
        <v>0</v>
      </c>
      <c r="H415" s="7">
        <v>0</v>
      </c>
      <c r="I415" s="7">
        <v>0</v>
      </c>
      <c r="J415" s="8">
        <v>0</v>
      </c>
    </row>
    <row r="416" spans="1:11" ht="33.75" customHeight="1">
      <c r="A416" s="37">
        <v>5338</v>
      </c>
      <c r="B416" s="25">
        <v>485100</v>
      </c>
      <c r="C416" s="30" t="s">
        <v>365</v>
      </c>
      <c r="D416" s="10">
        <v>0</v>
      </c>
      <c r="E416" s="9"/>
      <c r="F416" s="9"/>
      <c r="G416" s="9"/>
      <c r="H416" s="9"/>
      <c r="I416" s="9"/>
      <c r="J416" s="11"/>
    </row>
    <row r="417" spans="1:11" ht="33.75" customHeight="1">
      <c r="A417" s="96" t="s">
        <v>2</v>
      </c>
      <c r="B417" s="97" t="s">
        <v>3</v>
      </c>
      <c r="C417" s="98" t="s">
        <v>4</v>
      </c>
      <c r="D417" s="99" t="s">
        <v>196</v>
      </c>
      <c r="E417" s="100"/>
      <c r="F417" s="100"/>
      <c r="G417" s="100"/>
      <c r="H417" s="100"/>
      <c r="I417" s="100"/>
      <c r="J417" s="101"/>
    </row>
    <row r="418" spans="1:11" ht="33.75" customHeight="1">
      <c r="A418" s="96"/>
      <c r="B418" s="97"/>
      <c r="C418" s="98"/>
      <c r="D418" s="99" t="s">
        <v>197</v>
      </c>
      <c r="E418" s="99" t="s">
        <v>198</v>
      </c>
      <c r="F418" s="100"/>
      <c r="G418" s="100"/>
      <c r="H418" s="100"/>
      <c r="I418" s="99" t="s">
        <v>8</v>
      </c>
      <c r="J418" s="102" t="s">
        <v>9</v>
      </c>
    </row>
    <row r="419" spans="1:11" ht="39.75" customHeight="1">
      <c r="A419" s="96"/>
      <c r="B419" s="97"/>
      <c r="C419" s="98"/>
      <c r="D419" s="100"/>
      <c r="E419" s="69" t="s">
        <v>199</v>
      </c>
      <c r="F419" s="69" t="s">
        <v>11</v>
      </c>
      <c r="G419" s="69" t="s">
        <v>12</v>
      </c>
      <c r="H419" s="69" t="s">
        <v>13</v>
      </c>
      <c r="I419" s="100"/>
      <c r="J419" s="101"/>
    </row>
    <row r="420" spans="1:11" ht="33.75" customHeight="1">
      <c r="A420" s="49" t="s">
        <v>19</v>
      </c>
      <c r="B420" s="68" t="s">
        <v>20</v>
      </c>
      <c r="C420" s="68" t="s">
        <v>21</v>
      </c>
      <c r="D420" s="47">
        <v>4</v>
      </c>
      <c r="E420" s="47">
        <v>5</v>
      </c>
      <c r="F420" s="47">
        <v>6</v>
      </c>
      <c r="G420" s="47">
        <v>7</v>
      </c>
      <c r="H420" s="47">
        <v>8</v>
      </c>
      <c r="I420" s="47">
        <v>9</v>
      </c>
      <c r="J420" s="48">
        <v>10</v>
      </c>
    </row>
    <row r="421" spans="1:11" ht="33.75" customHeight="1">
      <c r="A421" s="36">
        <v>5339</v>
      </c>
      <c r="B421" s="5">
        <v>489000</v>
      </c>
      <c r="C421" s="29" t="s">
        <v>366</v>
      </c>
      <c r="D421" s="7">
        <v>0</v>
      </c>
      <c r="E421" s="7">
        <v>0</v>
      </c>
      <c r="F421" s="7">
        <v>0</v>
      </c>
      <c r="G421" s="7">
        <v>0</v>
      </c>
      <c r="H421" s="7">
        <v>0</v>
      </c>
      <c r="I421" s="7">
        <v>0</v>
      </c>
      <c r="J421" s="8">
        <v>0</v>
      </c>
    </row>
    <row r="422" spans="1:11" ht="33.75" customHeight="1">
      <c r="A422" s="37">
        <v>5340</v>
      </c>
      <c r="B422" s="25">
        <v>489100</v>
      </c>
      <c r="C422" s="30" t="s">
        <v>367</v>
      </c>
      <c r="D422" s="10">
        <v>0</v>
      </c>
      <c r="E422" s="9"/>
      <c r="F422" s="9"/>
      <c r="G422" s="9"/>
      <c r="H422" s="9"/>
      <c r="I422" s="9"/>
      <c r="J422" s="11"/>
    </row>
    <row r="423" spans="1:11" ht="33.75" customHeight="1">
      <c r="A423" s="36">
        <v>5341</v>
      </c>
      <c r="B423" s="5">
        <v>500000</v>
      </c>
      <c r="C423" s="29" t="s">
        <v>368</v>
      </c>
      <c r="D423" s="7">
        <f>D424+0</f>
        <v>65448</v>
      </c>
      <c r="E423" s="7"/>
      <c r="F423" s="7">
        <f>F424+0</f>
        <v>52128</v>
      </c>
      <c r="G423" s="7"/>
      <c r="H423" s="7"/>
      <c r="I423" s="7">
        <f>I424+0</f>
        <v>8000</v>
      </c>
      <c r="J423" s="8">
        <f>J424+0</f>
        <v>5320</v>
      </c>
    </row>
    <row r="424" spans="1:11" ht="33.75" customHeight="1">
      <c r="A424" s="36">
        <v>5342</v>
      </c>
      <c r="B424" s="5">
        <v>510000</v>
      </c>
      <c r="C424" s="29" t="s">
        <v>369</v>
      </c>
      <c r="D424" s="7">
        <f>D430+D444</f>
        <v>65448</v>
      </c>
      <c r="E424" s="7"/>
      <c r="F424" s="7">
        <f>F430+F444</f>
        <v>52128</v>
      </c>
      <c r="G424" s="7"/>
      <c r="H424" s="7"/>
      <c r="I424" s="7">
        <v>8000</v>
      </c>
      <c r="J424" s="8">
        <f>J430+J444</f>
        <v>5320</v>
      </c>
    </row>
    <row r="425" spans="1:11" ht="33.75" customHeight="1">
      <c r="A425" s="36">
        <v>5343</v>
      </c>
      <c r="B425" s="5">
        <v>511000</v>
      </c>
      <c r="C425" s="29" t="s">
        <v>370</v>
      </c>
      <c r="D425" s="7"/>
      <c r="E425" s="7"/>
      <c r="F425" s="7"/>
      <c r="G425" s="7"/>
      <c r="H425" s="7"/>
      <c r="I425" s="7"/>
      <c r="J425" s="8"/>
    </row>
    <row r="426" spans="1:11" ht="33.75" customHeight="1">
      <c r="A426" s="37">
        <v>5344</v>
      </c>
      <c r="B426" s="25">
        <v>511100</v>
      </c>
      <c r="C426" s="30" t="s">
        <v>371</v>
      </c>
      <c r="D426" s="10"/>
      <c r="E426" s="9"/>
      <c r="F426" s="9"/>
      <c r="G426" s="9"/>
      <c r="H426" s="9"/>
      <c r="I426" s="9"/>
      <c r="J426" s="11"/>
    </row>
    <row r="427" spans="1:11" ht="33.75" customHeight="1">
      <c r="A427" s="37">
        <v>5345</v>
      </c>
      <c r="B427" s="25">
        <v>511200</v>
      </c>
      <c r="C427" s="30" t="s">
        <v>372</v>
      </c>
      <c r="D427" s="10"/>
      <c r="E427" s="9"/>
      <c r="F427" s="9"/>
      <c r="G427" s="9"/>
      <c r="H427" s="9"/>
      <c r="I427" s="9"/>
      <c r="J427" s="11"/>
    </row>
    <row r="428" spans="1:11" ht="33.75" customHeight="1">
      <c r="A428" s="37">
        <v>5346</v>
      </c>
      <c r="B428" s="25">
        <v>511300</v>
      </c>
      <c r="C428" s="30" t="s">
        <v>373</v>
      </c>
      <c r="D428" s="10"/>
      <c r="E428" s="9"/>
      <c r="F428" s="9"/>
      <c r="G428" s="9"/>
      <c r="H428" s="9"/>
      <c r="I428" s="9"/>
      <c r="J428" s="11"/>
    </row>
    <row r="429" spans="1:11" ht="33.75" customHeight="1">
      <c r="A429" s="37">
        <v>5347</v>
      </c>
      <c r="B429" s="25">
        <v>511400</v>
      </c>
      <c r="C429" s="30" t="s">
        <v>374</v>
      </c>
      <c r="D429" s="10"/>
      <c r="E429" s="9"/>
      <c r="F429" s="9"/>
      <c r="G429" s="9"/>
      <c r="H429" s="9"/>
      <c r="I429" s="9"/>
      <c r="J429" s="11"/>
    </row>
    <row r="430" spans="1:11" ht="33.75" customHeight="1">
      <c r="A430" s="36">
        <v>5348</v>
      </c>
      <c r="B430" s="5">
        <v>512000</v>
      </c>
      <c r="C430" s="29" t="s">
        <v>375</v>
      </c>
      <c r="D430" s="7">
        <f>SUM(D431:D439)</f>
        <v>65048</v>
      </c>
      <c r="E430" s="7"/>
      <c r="F430" s="7">
        <f>SUM(F431:F439)</f>
        <v>52128</v>
      </c>
      <c r="G430" s="7"/>
      <c r="H430" s="7"/>
      <c r="I430" s="7">
        <v>8000</v>
      </c>
      <c r="J430" s="8">
        <f>SUM(J431:J439)</f>
        <v>4920</v>
      </c>
    </row>
    <row r="431" spans="1:11" ht="33.75" customHeight="1">
      <c r="A431" s="37">
        <v>5349</v>
      </c>
      <c r="B431" s="25">
        <v>512100</v>
      </c>
      <c r="C431" s="30" t="s">
        <v>376</v>
      </c>
      <c r="D431" s="10"/>
      <c r="E431" s="9"/>
      <c r="F431" s="9"/>
      <c r="G431" s="9"/>
      <c r="H431" s="9"/>
      <c r="I431" s="9"/>
      <c r="J431" s="11"/>
    </row>
    <row r="432" spans="1:11" ht="33.75" customHeight="1">
      <c r="A432" s="37">
        <v>5350</v>
      </c>
      <c r="B432" s="25">
        <v>512200</v>
      </c>
      <c r="C432" s="30" t="s">
        <v>377</v>
      </c>
      <c r="D432" s="10">
        <f>SUM(E432:J432)</f>
        <v>3120</v>
      </c>
      <c r="E432" s="9"/>
      <c r="F432" s="9"/>
      <c r="G432" s="9"/>
      <c r="H432" s="9"/>
      <c r="I432" s="9"/>
      <c r="J432" s="11">
        <v>3120</v>
      </c>
      <c r="K432" s="76"/>
    </row>
    <row r="433" spans="1:11" ht="33.75" customHeight="1">
      <c r="A433" s="37">
        <v>5351</v>
      </c>
      <c r="B433" s="25">
        <v>512300</v>
      </c>
      <c r="C433" s="30" t="s">
        <v>378</v>
      </c>
      <c r="D433" s="10"/>
      <c r="E433" s="9"/>
      <c r="F433" s="9"/>
      <c r="G433" s="9"/>
      <c r="H433" s="9"/>
      <c r="I433" s="9"/>
      <c r="J433" s="11"/>
    </row>
    <row r="434" spans="1:11" ht="33.75" customHeight="1">
      <c r="A434" s="37">
        <v>5352</v>
      </c>
      <c r="B434" s="25">
        <v>512400</v>
      </c>
      <c r="C434" s="30" t="s">
        <v>379</v>
      </c>
      <c r="D434" s="10"/>
      <c r="E434" s="9"/>
      <c r="F434" s="9"/>
      <c r="G434" s="9"/>
      <c r="H434" s="9"/>
      <c r="I434" s="9"/>
      <c r="J434" s="11"/>
    </row>
    <row r="435" spans="1:11" ht="33.75" customHeight="1">
      <c r="A435" s="37">
        <v>5353</v>
      </c>
      <c r="B435" s="25">
        <v>512500</v>
      </c>
      <c r="C435" s="30" t="s">
        <v>380</v>
      </c>
      <c r="D435" s="10">
        <f>SUM(E435:J435)</f>
        <v>61928</v>
      </c>
      <c r="E435" s="9"/>
      <c r="F435" s="9">
        <v>52128</v>
      </c>
      <c r="G435" s="9"/>
      <c r="H435" s="9"/>
      <c r="I435" s="9">
        <v>8000</v>
      </c>
      <c r="J435" s="11">
        <v>1800</v>
      </c>
      <c r="K435" s="77"/>
    </row>
    <row r="436" spans="1:11" ht="33.75" customHeight="1">
      <c r="A436" s="37">
        <v>5354</v>
      </c>
      <c r="B436" s="25">
        <v>512600</v>
      </c>
      <c r="C436" s="30" t="s">
        <v>381</v>
      </c>
      <c r="D436" s="10">
        <v>0</v>
      </c>
      <c r="E436" s="9"/>
      <c r="F436" s="9"/>
      <c r="G436" s="9"/>
      <c r="H436" s="9"/>
      <c r="I436" s="9"/>
      <c r="J436" s="11"/>
    </row>
    <row r="437" spans="1:11" ht="33.75" customHeight="1">
      <c r="A437" s="37">
        <v>5355</v>
      </c>
      <c r="B437" s="25">
        <v>512700</v>
      </c>
      <c r="C437" s="30" t="s">
        <v>382</v>
      </c>
      <c r="D437" s="10">
        <v>0</v>
      </c>
      <c r="E437" s="9"/>
      <c r="F437" s="9"/>
      <c r="G437" s="9"/>
      <c r="H437" s="9"/>
      <c r="I437" s="9"/>
      <c r="J437" s="11"/>
    </row>
    <row r="438" spans="1:11" ht="33.75" customHeight="1">
      <c r="A438" s="37">
        <v>5356</v>
      </c>
      <c r="B438" s="25">
        <v>512800</v>
      </c>
      <c r="C438" s="30" t="s">
        <v>383</v>
      </c>
      <c r="D438" s="10">
        <v>0</v>
      </c>
      <c r="E438" s="9"/>
      <c r="F438" s="9"/>
      <c r="G438" s="9"/>
      <c r="H438" s="9"/>
      <c r="I438" s="9"/>
      <c r="J438" s="11"/>
    </row>
    <row r="439" spans="1:11" ht="33.75" customHeight="1">
      <c r="A439" s="37">
        <v>5357</v>
      </c>
      <c r="B439" s="25">
        <v>512900</v>
      </c>
      <c r="C439" s="30" t="s">
        <v>384</v>
      </c>
      <c r="D439" s="10"/>
      <c r="E439" s="9"/>
      <c r="F439" s="9"/>
      <c r="G439" s="9"/>
      <c r="H439" s="9"/>
      <c r="I439" s="9"/>
      <c r="J439" s="11"/>
    </row>
    <row r="440" spans="1:11" ht="33.75" customHeight="1">
      <c r="A440" s="36">
        <v>5358</v>
      </c>
      <c r="B440" s="5">
        <v>513000</v>
      </c>
      <c r="C440" s="29" t="s">
        <v>385</v>
      </c>
      <c r="D440" s="7">
        <v>0</v>
      </c>
      <c r="E440" s="7">
        <v>0</v>
      </c>
      <c r="F440" s="7">
        <v>0</v>
      </c>
      <c r="G440" s="7">
        <v>0</v>
      </c>
      <c r="H440" s="7">
        <v>0</v>
      </c>
      <c r="I440" s="7">
        <v>0</v>
      </c>
      <c r="J440" s="8">
        <v>0</v>
      </c>
    </row>
    <row r="441" spans="1:11" ht="33.75" customHeight="1">
      <c r="A441" s="37">
        <v>5359</v>
      </c>
      <c r="B441" s="25">
        <v>513100</v>
      </c>
      <c r="C441" s="30" t="s">
        <v>386</v>
      </c>
      <c r="D441" s="10">
        <v>0</v>
      </c>
      <c r="E441" s="9"/>
      <c r="F441" s="9"/>
      <c r="G441" s="9"/>
      <c r="H441" s="9"/>
      <c r="I441" s="9"/>
      <c r="J441" s="11"/>
    </row>
    <row r="442" spans="1:11" ht="33.75" customHeight="1">
      <c r="A442" s="36">
        <v>5360</v>
      </c>
      <c r="B442" s="5">
        <v>514000</v>
      </c>
      <c r="C442" s="29" t="s">
        <v>387</v>
      </c>
      <c r="D442" s="7">
        <v>0</v>
      </c>
      <c r="E442" s="7">
        <v>0</v>
      </c>
      <c r="F442" s="7">
        <v>0</v>
      </c>
      <c r="G442" s="7">
        <v>0</v>
      </c>
      <c r="H442" s="7">
        <v>0</v>
      </c>
      <c r="I442" s="7">
        <v>0</v>
      </c>
      <c r="J442" s="8">
        <v>0</v>
      </c>
    </row>
    <row r="443" spans="1:11" ht="33.75" customHeight="1">
      <c r="A443" s="37">
        <v>5361</v>
      </c>
      <c r="B443" s="25">
        <v>514100</v>
      </c>
      <c r="C443" s="30" t="s">
        <v>388</v>
      </c>
      <c r="D443" s="10">
        <v>0</v>
      </c>
      <c r="E443" s="9"/>
      <c r="F443" s="9"/>
      <c r="G443" s="9"/>
      <c r="H443" s="9"/>
      <c r="I443" s="9"/>
      <c r="J443" s="11"/>
    </row>
    <row r="444" spans="1:11" ht="33.75" customHeight="1">
      <c r="A444" s="36">
        <v>5362</v>
      </c>
      <c r="B444" s="5">
        <v>515000</v>
      </c>
      <c r="C444" s="29" t="s">
        <v>389</v>
      </c>
      <c r="D444" s="7">
        <f>D445+0</f>
        <v>400</v>
      </c>
      <c r="E444" s="7"/>
      <c r="F444" s="7"/>
      <c r="G444" s="7"/>
      <c r="H444" s="7"/>
      <c r="I444" s="7"/>
      <c r="J444" s="8">
        <f>J445+0</f>
        <v>400</v>
      </c>
    </row>
    <row r="445" spans="1:11" ht="33.75" customHeight="1">
      <c r="A445" s="37">
        <v>5363</v>
      </c>
      <c r="B445" s="25">
        <v>515100</v>
      </c>
      <c r="C445" s="30" t="s">
        <v>390</v>
      </c>
      <c r="D445" s="10">
        <f>SUM(E445:J445)</f>
        <v>400</v>
      </c>
      <c r="E445" s="9"/>
      <c r="F445" s="9"/>
      <c r="G445" s="9"/>
      <c r="H445" s="9"/>
      <c r="I445" s="9"/>
      <c r="J445" s="67">
        <v>400</v>
      </c>
    </row>
    <row r="446" spans="1:11" ht="33.75" customHeight="1">
      <c r="A446" s="36">
        <v>5364</v>
      </c>
      <c r="B446" s="5">
        <v>520000</v>
      </c>
      <c r="C446" s="29" t="s">
        <v>391</v>
      </c>
      <c r="D446" s="7">
        <v>0</v>
      </c>
      <c r="E446" s="7">
        <v>0</v>
      </c>
      <c r="F446" s="7">
        <v>0</v>
      </c>
      <c r="G446" s="7">
        <v>0</v>
      </c>
      <c r="H446" s="7">
        <v>0</v>
      </c>
      <c r="I446" s="7">
        <v>0</v>
      </c>
      <c r="J446" s="8">
        <v>0</v>
      </c>
    </row>
    <row r="447" spans="1:11" ht="33.75" customHeight="1">
      <c r="A447" s="36">
        <v>5365</v>
      </c>
      <c r="B447" s="5">
        <v>521000</v>
      </c>
      <c r="C447" s="29" t="s">
        <v>392</v>
      </c>
      <c r="D447" s="7">
        <v>0</v>
      </c>
      <c r="E447" s="7">
        <v>0</v>
      </c>
      <c r="F447" s="7">
        <v>0</v>
      </c>
      <c r="G447" s="7">
        <v>0</v>
      </c>
      <c r="H447" s="7">
        <v>0</v>
      </c>
      <c r="I447" s="7">
        <v>0</v>
      </c>
      <c r="J447" s="8">
        <v>0</v>
      </c>
    </row>
    <row r="448" spans="1:11" ht="33.75" customHeight="1">
      <c r="A448" s="37">
        <v>5366</v>
      </c>
      <c r="B448" s="25">
        <v>521100</v>
      </c>
      <c r="C448" s="30" t="s">
        <v>393</v>
      </c>
      <c r="D448" s="10">
        <v>0</v>
      </c>
      <c r="E448" s="9"/>
      <c r="F448" s="9"/>
      <c r="G448" s="9"/>
      <c r="H448" s="9"/>
      <c r="I448" s="9"/>
      <c r="J448" s="11"/>
    </row>
    <row r="449" spans="1:10" ht="33.75" customHeight="1">
      <c r="A449" s="36">
        <v>5367</v>
      </c>
      <c r="B449" s="5">
        <v>522000</v>
      </c>
      <c r="C449" s="29" t="s">
        <v>394</v>
      </c>
      <c r="D449" s="7">
        <v>0</v>
      </c>
      <c r="E449" s="7">
        <v>0</v>
      </c>
      <c r="F449" s="7">
        <v>0</v>
      </c>
      <c r="G449" s="7">
        <v>0</v>
      </c>
      <c r="H449" s="7">
        <v>0</v>
      </c>
      <c r="I449" s="7">
        <v>0</v>
      </c>
      <c r="J449" s="8">
        <v>0</v>
      </c>
    </row>
    <row r="450" spans="1:10" ht="33.75" customHeight="1">
      <c r="A450" s="37">
        <v>5368</v>
      </c>
      <c r="B450" s="25">
        <v>522100</v>
      </c>
      <c r="C450" s="30" t="s">
        <v>395</v>
      </c>
      <c r="D450" s="10">
        <v>0</v>
      </c>
      <c r="E450" s="9"/>
      <c r="F450" s="9"/>
      <c r="G450" s="9"/>
      <c r="H450" s="9"/>
      <c r="I450" s="9"/>
      <c r="J450" s="11"/>
    </row>
    <row r="451" spans="1:10" ht="33.75" customHeight="1">
      <c r="A451" s="96" t="s">
        <v>2</v>
      </c>
      <c r="B451" s="97" t="s">
        <v>3</v>
      </c>
      <c r="C451" s="98" t="s">
        <v>4</v>
      </c>
      <c r="D451" s="99" t="s">
        <v>196</v>
      </c>
      <c r="E451" s="100"/>
      <c r="F451" s="100"/>
      <c r="G451" s="100"/>
      <c r="H451" s="100"/>
      <c r="I451" s="100"/>
      <c r="J451" s="101"/>
    </row>
    <row r="452" spans="1:10" ht="33.75" customHeight="1">
      <c r="A452" s="96"/>
      <c r="B452" s="97"/>
      <c r="C452" s="98"/>
      <c r="D452" s="99" t="s">
        <v>197</v>
      </c>
      <c r="E452" s="99" t="s">
        <v>198</v>
      </c>
      <c r="F452" s="100"/>
      <c r="G452" s="100"/>
      <c r="H452" s="100"/>
      <c r="I452" s="99" t="s">
        <v>8</v>
      </c>
      <c r="J452" s="102" t="s">
        <v>9</v>
      </c>
    </row>
    <row r="453" spans="1:10" ht="40.5" customHeight="1">
      <c r="A453" s="96"/>
      <c r="B453" s="97"/>
      <c r="C453" s="98"/>
      <c r="D453" s="100"/>
      <c r="E453" s="69" t="s">
        <v>199</v>
      </c>
      <c r="F453" s="69" t="s">
        <v>11</v>
      </c>
      <c r="G453" s="69" t="s">
        <v>12</v>
      </c>
      <c r="H453" s="69" t="s">
        <v>13</v>
      </c>
      <c r="I453" s="100"/>
      <c r="J453" s="101"/>
    </row>
    <row r="454" spans="1:10" ht="33.75" customHeight="1">
      <c r="A454" s="49" t="s">
        <v>19</v>
      </c>
      <c r="B454" s="68" t="s">
        <v>20</v>
      </c>
      <c r="C454" s="68" t="s">
        <v>21</v>
      </c>
      <c r="D454" s="47" t="s">
        <v>22</v>
      </c>
      <c r="E454" s="47" t="s">
        <v>23</v>
      </c>
      <c r="F454" s="47" t="s">
        <v>24</v>
      </c>
      <c r="G454" s="47" t="s">
        <v>25</v>
      </c>
      <c r="H454" s="47" t="s">
        <v>26</v>
      </c>
      <c r="I454" s="47" t="s">
        <v>27</v>
      </c>
      <c r="J454" s="48" t="s">
        <v>28</v>
      </c>
    </row>
    <row r="455" spans="1:10" ht="33.75" customHeight="1">
      <c r="A455" s="37">
        <v>5369</v>
      </c>
      <c r="B455" s="25">
        <v>522200</v>
      </c>
      <c r="C455" s="30" t="s">
        <v>396</v>
      </c>
      <c r="D455" s="10">
        <v>0</v>
      </c>
      <c r="E455" s="9"/>
      <c r="F455" s="9"/>
      <c r="G455" s="9"/>
      <c r="H455" s="9"/>
      <c r="I455" s="9"/>
      <c r="J455" s="11"/>
    </row>
    <row r="456" spans="1:10" ht="33.75" customHeight="1">
      <c r="A456" s="37">
        <v>5370</v>
      </c>
      <c r="B456" s="25">
        <v>522300</v>
      </c>
      <c r="C456" s="30" t="s">
        <v>397</v>
      </c>
      <c r="D456" s="10">
        <v>0</v>
      </c>
      <c r="E456" s="9"/>
      <c r="F456" s="9"/>
      <c r="G456" s="9"/>
      <c r="H456" s="9"/>
      <c r="I456" s="9"/>
      <c r="J456" s="11"/>
    </row>
    <row r="457" spans="1:10" ht="33.75" customHeight="1">
      <c r="A457" s="36">
        <v>5371</v>
      </c>
      <c r="B457" s="5">
        <v>523000</v>
      </c>
      <c r="C457" s="29" t="s">
        <v>398</v>
      </c>
      <c r="D457" s="7">
        <v>0</v>
      </c>
      <c r="E457" s="7">
        <v>0</v>
      </c>
      <c r="F457" s="7">
        <v>0</v>
      </c>
      <c r="G457" s="7">
        <v>0</v>
      </c>
      <c r="H457" s="7">
        <v>0</v>
      </c>
      <c r="I457" s="7">
        <v>0</v>
      </c>
      <c r="J457" s="8">
        <v>0</v>
      </c>
    </row>
    <row r="458" spans="1:10" ht="33.75" customHeight="1">
      <c r="A458" s="37">
        <v>5372</v>
      </c>
      <c r="B458" s="25">
        <v>523100</v>
      </c>
      <c r="C458" s="30" t="s">
        <v>399</v>
      </c>
      <c r="D458" s="10">
        <v>0</v>
      </c>
      <c r="E458" s="9"/>
      <c r="F458" s="9"/>
      <c r="G458" s="9"/>
      <c r="H458" s="9"/>
      <c r="I458" s="9"/>
      <c r="J458" s="11"/>
    </row>
    <row r="459" spans="1:10" ht="33.75" customHeight="1">
      <c r="A459" s="36">
        <v>5373</v>
      </c>
      <c r="B459" s="5">
        <v>530000</v>
      </c>
      <c r="C459" s="29" t="s">
        <v>400</v>
      </c>
      <c r="D459" s="7">
        <v>0</v>
      </c>
      <c r="E459" s="7">
        <v>0</v>
      </c>
      <c r="F459" s="7">
        <v>0</v>
      </c>
      <c r="G459" s="7">
        <v>0</v>
      </c>
      <c r="H459" s="7">
        <v>0</v>
      </c>
      <c r="I459" s="7">
        <v>0</v>
      </c>
      <c r="J459" s="8">
        <v>0</v>
      </c>
    </row>
    <row r="460" spans="1:10" ht="33.75" customHeight="1">
      <c r="A460" s="36">
        <v>5374</v>
      </c>
      <c r="B460" s="5">
        <v>531000</v>
      </c>
      <c r="C460" s="29" t="s">
        <v>401</v>
      </c>
      <c r="D460" s="7">
        <v>0</v>
      </c>
      <c r="E460" s="7">
        <v>0</v>
      </c>
      <c r="F460" s="7">
        <v>0</v>
      </c>
      <c r="G460" s="7">
        <v>0</v>
      </c>
      <c r="H460" s="7">
        <v>0</v>
      </c>
      <c r="I460" s="7">
        <v>0</v>
      </c>
      <c r="J460" s="8">
        <v>0</v>
      </c>
    </row>
    <row r="461" spans="1:10" ht="33.75" customHeight="1">
      <c r="A461" s="37">
        <v>5375</v>
      </c>
      <c r="B461" s="25">
        <v>531100</v>
      </c>
      <c r="C461" s="30" t="s">
        <v>402</v>
      </c>
      <c r="D461" s="10">
        <v>0</v>
      </c>
      <c r="E461" s="9"/>
      <c r="F461" s="9"/>
      <c r="G461" s="9"/>
      <c r="H461" s="9"/>
      <c r="I461" s="9"/>
      <c r="J461" s="11"/>
    </row>
    <row r="462" spans="1:10" ht="33.75" customHeight="1">
      <c r="A462" s="36">
        <v>5376</v>
      </c>
      <c r="B462" s="5">
        <v>540000</v>
      </c>
      <c r="C462" s="29" t="s">
        <v>403</v>
      </c>
      <c r="D462" s="7">
        <v>0</v>
      </c>
      <c r="E462" s="7">
        <v>0</v>
      </c>
      <c r="F462" s="7">
        <v>0</v>
      </c>
      <c r="G462" s="7">
        <v>0</v>
      </c>
      <c r="H462" s="7">
        <v>0</v>
      </c>
      <c r="I462" s="7">
        <v>0</v>
      </c>
      <c r="J462" s="8">
        <v>0</v>
      </c>
    </row>
    <row r="463" spans="1:10" ht="33.75" customHeight="1">
      <c r="A463" s="36">
        <v>5377</v>
      </c>
      <c r="B463" s="5">
        <v>541000</v>
      </c>
      <c r="C463" s="29" t="s">
        <v>404</v>
      </c>
      <c r="D463" s="7">
        <v>0</v>
      </c>
      <c r="E463" s="7">
        <v>0</v>
      </c>
      <c r="F463" s="7">
        <v>0</v>
      </c>
      <c r="G463" s="7">
        <v>0</v>
      </c>
      <c r="H463" s="7">
        <v>0</v>
      </c>
      <c r="I463" s="7">
        <v>0</v>
      </c>
      <c r="J463" s="8">
        <v>0</v>
      </c>
    </row>
    <row r="464" spans="1:10" ht="33.75" customHeight="1">
      <c r="A464" s="37">
        <v>5378</v>
      </c>
      <c r="B464" s="25">
        <v>541100</v>
      </c>
      <c r="C464" s="30" t="s">
        <v>405</v>
      </c>
      <c r="D464" s="10">
        <v>0</v>
      </c>
      <c r="E464" s="9"/>
      <c r="F464" s="9"/>
      <c r="G464" s="9"/>
      <c r="H464" s="9"/>
      <c r="I464" s="9"/>
      <c r="J464" s="11"/>
    </row>
    <row r="465" spans="1:10" ht="33.75" customHeight="1">
      <c r="A465" s="36">
        <v>5379</v>
      </c>
      <c r="B465" s="5">
        <v>542000</v>
      </c>
      <c r="C465" s="29" t="s">
        <v>406</v>
      </c>
      <c r="D465" s="7">
        <v>0</v>
      </c>
      <c r="E465" s="7">
        <v>0</v>
      </c>
      <c r="F465" s="7">
        <v>0</v>
      </c>
      <c r="G465" s="7">
        <v>0</v>
      </c>
      <c r="H465" s="7">
        <v>0</v>
      </c>
      <c r="I465" s="7">
        <v>0</v>
      </c>
      <c r="J465" s="8">
        <v>0</v>
      </c>
    </row>
    <row r="466" spans="1:10" ht="33.75" customHeight="1">
      <c r="A466" s="37">
        <v>5380</v>
      </c>
      <c r="B466" s="25">
        <v>542100</v>
      </c>
      <c r="C466" s="30" t="s">
        <v>407</v>
      </c>
      <c r="D466" s="10">
        <v>0</v>
      </c>
      <c r="E466" s="9"/>
      <c r="F466" s="9"/>
      <c r="G466" s="9"/>
      <c r="H466" s="9"/>
      <c r="I466" s="9"/>
      <c r="J466" s="11"/>
    </row>
    <row r="467" spans="1:10" ht="33.75" customHeight="1">
      <c r="A467" s="36">
        <v>5381</v>
      </c>
      <c r="B467" s="5">
        <v>543000</v>
      </c>
      <c r="C467" s="29" t="s">
        <v>408</v>
      </c>
      <c r="D467" s="7">
        <v>0</v>
      </c>
      <c r="E467" s="7">
        <v>0</v>
      </c>
      <c r="F467" s="7">
        <v>0</v>
      </c>
      <c r="G467" s="7">
        <v>0</v>
      </c>
      <c r="H467" s="7">
        <v>0</v>
      </c>
      <c r="I467" s="7">
        <v>0</v>
      </c>
      <c r="J467" s="8">
        <v>0</v>
      </c>
    </row>
    <row r="468" spans="1:10" ht="33.75" customHeight="1">
      <c r="A468" s="37">
        <v>5382</v>
      </c>
      <c r="B468" s="25">
        <v>543100</v>
      </c>
      <c r="C468" s="30" t="s">
        <v>409</v>
      </c>
      <c r="D468" s="10">
        <v>0</v>
      </c>
      <c r="E468" s="9"/>
      <c r="F468" s="9"/>
      <c r="G468" s="9"/>
      <c r="H468" s="9"/>
      <c r="I468" s="9"/>
      <c r="J468" s="11"/>
    </row>
    <row r="469" spans="1:10" ht="33.75" customHeight="1">
      <c r="A469" s="37">
        <v>5383</v>
      </c>
      <c r="B469" s="25">
        <v>543200</v>
      </c>
      <c r="C469" s="30" t="s">
        <v>410</v>
      </c>
      <c r="D469" s="10">
        <v>0</v>
      </c>
      <c r="E469" s="9"/>
      <c r="F469" s="9"/>
      <c r="G469" s="9"/>
      <c r="H469" s="9"/>
      <c r="I469" s="9"/>
      <c r="J469" s="11"/>
    </row>
    <row r="470" spans="1:10" ht="33.75" customHeight="1">
      <c r="A470" s="36">
        <v>5384</v>
      </c>
      <c r="B470" s="5">
        <v>550000</v>
      </c>
      <c r="C470" s="29" t="s">
        <v>411</v>
      </c>
      <c r="D470" s="7">
        <v>0</v>
      </c>
      <c r="E470" s="7">
        <v>0</v>
      </c>
      <c r="F470" s="7">
        <v>0</v>
      </c>
      <c r="G470" s="7">
        <v>0</v>
      </c>
      <c r="H470" s="7">
        <v>0</v>
      </c>
      <c r="I470" s="7">
        <v>0</v>
      </c>
      <c r="J470" s="8">
        <v>0</v>
      </c>
    </row>
    <row r="471" spans="1:10" ht="33.75" customHeight="1">
      <c r="A471" s="36">
        <v>5385</v>
      </c>
      <c r="B471" s="5">
        <v>551000</v>
      </c>
      <c r="C471" s="29" t="s">
        <v>412</v>
      </c>
      <c r="D471" s="7">
        <v>0</v>
      </c>
      <c r="E471" s="7">
        <v>0</v>
      </c>
      <c r="F471" s="7">
        <v>0</v>
      </c>
      <c r="G471" s="7">
        <v>0</v>
      </c>
      <c r="H471" s="7">
        <v>0</v>
      </c>
      <c r="I471" s="7">
        <v>0</v>
      </c>
      <c r="J471" s="8">
        <v>0</v>
      </c>
    </row>
    <row r="472" spans="1:10" ht="33.75" customHeight="1">
      <c r="A472" s="37">
        <v>5386</v>
      </c>
      <c r="B472" s="25">
        <v>551100</v>
      </c>
      <c r="C472" s="30" t="s">
        <v>413</v>
      </c>
      <c r="D472" s="10">
        <v>0</v>
      </c>
      <c r="E472" s="9"/>
      <c r="F472" s="9"/>
      <c r="G472" s="9"/>
      <c r="H472" s="9"/>
      <c r="I472" s="9"/>
      <c r="J472" s="11"/>
    </row>
    <row r="473" spans="1:10" ht="33.75" customHeight="1">
      <c r="A473" s="36">
        <v>5387</v>
      </c>
      <c r="B473" s="5">
        <v>600000</v>
      </c>
      <c r="C473" s="29" t="s">
        <v>414</v>
      </c>
      <c r="D473" s="7">
        <v>0</v>
      </c>
      <c r="E473" s="7">
        <v>0</v>
      </c>
      <c r="F473" s="7">
        <v>0</v>
      </c>
      <c r="G473" s="7">
        <v>0</v>
      </c>
      <c r="H473" s="7">
        <v>0</v>
      </c>
      <c r="I473" s="7">
        <v>0</v>
      </c>
      <c r="J473" s="8">
        <v>0</v>
      </c>
    </row>
    <row r="474" spans="1:10" ht="33.75" customHeight="1">
      <c r="A474" s="36">
        <v>5388</v>
      </c>
      <c r="B474" s="5">
        <v>610000</v>
      </c>
      <c r="C474" s="29" t="s">
        <v>415</v>
      </c>
      <c r="D474" s="7">
        <v>0</v>
      </c>
      <c r="E474" s="7">
        <v>0</v>
      </c>
      <c r="F474" s="7">
        <v>0</v>
      </c>
      <c r="G474" s="7">
        <v>0</v>
      </c>
      <c r="H474" s="7">
        <v>0</v>
      </c>
      <c r="I474" s="7">
        <v>0</v>
      </c>
      <c r="J474" s="8">
        <v>0</v>
      </c>
    </row>
    <row r="475" spans="1:10" ht="33.75" customHeight="1">
      <c r="A475" s="36">
        <v>5389</v>
      </c>
      <c r="B475" s="5">
        <v>611000</v>
      </c>
      <c r="C475" s="29" t="s">
        <v>416</v>
      </c>
      <c r="D475" s="7">
        <v>0</v>
      </c>
      <c r="E475" s="7">
        <v>0</v>
      </c>
      <c r="F475" s="7">
        <v>0</v>
      </c>
      <c r="G475" s="7">
        <v>0</v>
      </c>
      <c r="H475" s="7">
        <v>0</v>
      </c>
      <c r="I475" s="7">
        <v>0</v>
      </c>
      <c r="J475" s="8">
        <v>0</v>
      </c>
    </row>
    <row r="476" spans="1:10" ht="33.75" customHeight="1">
      <c r="A476" s="37">
        <v>5390</v>
      </c>
      <c r="B476" s="25">
        <v>611100</v>
      </c>
      <c r="C476" s="30" t="s">
        <v>417</v>
      </c>
      <c r="D476" s="10">
        <v>0</v>
      </c>
      <c r="E476" s="9"/>
      <c r="F476" s="9"/>
      <c r="G476" s="9"/>
      <c r="H476" s="9"/>
      <c r="I476" s="9"/>
      <c r="J476" s="11"/>
    </row>
    <row r="477" spans="1:10" ht="33.75" customHeight="1">
      <c r="A477" s="37">
        <v>5391</v>
      </c>
      <c r="B477" s="25">
        <v>611200</v>
      </c>
      <c r="C477" s="30" t="s">
        <v>418</v>
      </c>
      <c r="D477" s="10">
        <v>0</v>
      </c>
      <c r="E477" s="9"/>
      <c r="F477" s="9"/>
      <c r="G477" s="9"/>
      <c r="H477" s="9"/>
      <c r="I477" s="9"/>
      <c r="J477" s="11"/>
    </row>
    <row r="478" spans="1:10" ht="33.75" customHeight="1">
      <c r="A478" s="37">
        <v>5392</v>
      </c>
      <c r="B478" s="25">
        <v>611300</v>
      </c>
      <c r="C478" s="30" t="s">
        <v>419</v>
      </c>
      <c r="D478" s="10">
        <v>0</v>
      </c>
      <c r="E478" s="9"/>
      <c r="F478" s="9"/>
      <c r="G478" s="9"/>
      <c r="H478" s="9"/>
      <c r="I478" s="9"/>
      <c r="J478" s="11"/>
    </row>
    <row r="479" spans="1:10" ht="33.75" customHeight="1">
      <c r="A479" s="96" t="s">
        <v>2</v>
      </c>
      <c r="B479" s="97" t="s">
        <v>3</v>
      </c>
      <c r="C479" s="98" t="s">
        <v>4</v>
      </c>
      <c r="D479" s="99" t="s">
        <v>196</v>
      </c>
      <c r="E479" s="100"/>
      <c r="F479" s="100"/>
      <c r="G479" s="100"/>
      <c r="H479" s="100"/>
      <c r="I479" s="100"/>
      <c r="J479" s="101"/>
    </row>
    <row r="480" spans="1:10" ht="33.75" customHeight="1">
      <c r="A480" s="96"/>
      <c r="B480" s="97"/>
      <c r="C480" s="98"/>
      <c r="D480" s="99" t="s">
        <v>197</v>
      </c>
      <c r="E480" s="99" t="s">
        <v>198</v>
      </c>
      <c r="F480" s="100"/>
      <c r="G480" s="100"/>
      <c r="H480" s="100"/>
      <c r="I480" s="99" t="s">
        <v>8</v>
      </c>
      <c r="J480" s="102" t="s">
        <v>9</v>
      </c>
    </row>
    <row r="481" spans="1:10" ht="38.25" customHeight="1">
      <c r="A481" s="96"/>
      <c r="B481" s="97"/>
      <c r="C481" s="98"/>
      <c r="D481" s="100"/>
      <c r="E481" s="69" t="s">
        <v>199</v>
      </c>
      <c r="F481" s="69" t="s">
        <v>11</v>
      </c>
      <c r="G481" s="69" t="s">
        <v>12</v>
      </c>
      <c r="H481" s="69" t="s">
        <v>13</v>
      </c>
      <c r="I481" s="100"/>
      <c r="J481" s="101"/>
    </row>
    <row r="482" spans="1:10" ht="33.75" customHeight="1">
      <c r="A482" s="49" t="s">
        <v>19</v>
      </c>
      <c r="B482" s="68" t="s">
        <v>20</v>
      </c>
      <c r="C482" s="68" t="s">
        <v>21</v>
      </c>
      <c r="D482" s="47" t="s">
        <v>22</v>
      </c>
      <c r="E482" s="47" t="s">
        <v>23</v>
      </c>
      <c r="F482" s="47" t="s">
        <v>24</v>
      </c>
      <c r="G482" s="47" t="s">
        <v>25</v>
      </c>
      <c r="H482" s="47" t="s">
        <v>26</v>
      </c>
      <c r="I482" s="47" t="s">
        <v>27</v>
      </c>
      <c r="J482" s="48" t="s">
        <v>28</v>
      </c>
    </row>
    <row r="483" spans="1:10" ht="33.75" customHeight="1">
      <c r="A483" s="37">
        <v>5393</v>
      </c>
      <c r="B483" s="25">
        <v>611400</v>
      </c>
      <c r="C483" s="30" t="s">
        <v>420</v>
      </c>
      <c r="D483" s="10">
        <v>0</v>
      </c>
      <c r="E483" s="9"/>
      <c r="F483" s="9"/>
      <c r="G483" s="9"/>
      <c r="H483" s="9"/>
      <c r="I483" s="9"/>
      <c r="J483" s="11"/>
    </row>
    <row r="484" spans="1:10" ht="33.75" customHeight="1">
      <c r="A484" s="37">
        <v>5394</v>
      </c>
      <c r="B484" s="25">
        <v>611500</v>
      </c>
      <c r="C484" s="30" t="s">
        <v>421</v>
      </c>
      <c r="D484" s="10">
        <v>0</v>
      </c>
      <c r="E484" s="9"/>
      <c r="F484" s="9"/>
      <c r="G484" s="9"/>
      <c r="H484" s="9"/>
      <c r="I484" s="9"/>
      <c r="J484" s="11"/>
    </row>
    <row r="485" spans="1:10" ht="33.75" customHeight="1">
      <c r="A485" s="37">
        <v>5395</v>
      </c>
      <c r="B485" s="25">
        <v>611600</v>
      </c>
      <c r="C485" s="30" t="s">
        <v>422</v>
      </c>
      <c r="D485" s="10">
        <v>0</v>
      </c>
      <c r="E485" s="9"/>
      <c r="F485" s="9"/>
      <c r="G485" s="9"/>
      <c r="H485" s="9"/>
      <c r="I485" s="9"/>
      <c r="J485" s="11"/>
    </row>
    <row r="486" spans="1:10" ht="33.75" customHeight="1">
      <c r="A486" s="37">
        <v>5396</v>
      </c>
      <c r="B486" s="25">
        <v>611700</v>
      </c>
      <c r="C486" s="30" t="s">
        <v>423</v>
      </c>
      <c r="D486" s="10">
        <v>0</v>
      </c>
      <c r="E486" s="9"/>
      <c r="F486" s="9"/>
      <c r="G486" s="9"/>
      <c r="H486" s="9"/>
      <c r="I486" s="9"/>
      <c r="J486" s="11"/>
    </row>
    <row r="487" spans="1:10" ht="33.75" customHeight="1">
      <c r="A487" s="37">
        <v>5397</v>
      </c>
      <c r="B487" s="25">
        <v>611800</v>
      </c>
      <c r="C487" s="30" t="s">
        <v>424</v>
      </c>
      <c r="D487" s="10">
        <v>0</v>
      </c>
      <c r="E487" s="9"/>
      <c r="F487" s="9"/>
      <c r="G487" s="9"/>
      <c r="H487" s="9"/>
      <c r="I487" s="9"/>
      <c r="J487" s="11"/>
    </row>
    <row r="488" spans="1:10" ht="33.75" customHeight="1">
      <c r="A488" s="37">
        <v>5398</v>
      </c>
      <c r="B488" s="25">
        <v>611900</v>
      </c>
      <c r="C488" s="30" t="s">
        <v>165</v>
      </c>
      <c r="D488" s="10">
        <v>0</v>
      </c>
      <c r="E488" s="9"/>
      <c r="F488" s="9"/>
      <c r="G488" s="9"/>
      <c r="H488" s="9"/>
      <c r="I488" s="9"/>
      <c r="J488" s="11"/>
    </row>
    <row r="489" spans="1:10" ht="33.75" customHeight="1">
      <c r="A489" s="36">
        <v>5399</v>
      </c>
      <c r="B489" s="5">
        <v>612000</v>
      </c>
      <c r="C489" s="29" t="s">
        <v>425</v>
      </c>
      <c r="D489" s="7">
        <v>0</v>
      </c>
      <c r="E489" s="7">
        <v>0</v>
      </c>
      <c r="F489" s="7">
        <v>0</v>
      </c>
      <c r="G489" s="7">
        <v>0</v>
      </c>
      <c r="H489" s="7">
        <v>0</v>
      </c>
      <c r="I489" s="7">
        <v>0</v>
      </c>
      <c r="J489" s="8">
        <v>0</v>
      </c>
    </row>
    <row r="490" spans="1:10" ht="33.75" customHeight="1">
      <c r="A490" s="37">
        <v>5400</v>
      </c>
      <c r="B490" s="25">
        <v>612100</v>
      </c>
      <c r="C490" s="30" t="s">
        <v>426</v>
      </c>
      <c r="D490" s="10">
        <v>0</v>
      </c>
      <c r="E490" s="9"/>
      <c r="F490" s="9"/>
      <c r="G490" s="9"/>
      <c r="H490" s="9"/>
      <c r="I490" s="9"/>
      <c r="J490" s="11"/>
    </row>
    <row r="491" spans="1:10" ht="33.75" customHeight="1">
      <c r="A491" s="37">
        <v>5401</v>
      </c>
      <c r="B491" s="25">
        <v>612200</v>
      </c>
      <c r="C491" s="30" t="s">
        <v>427</v>
      </c>
      <c r="D491" s="10">
        <v>0</v>
      </c>
      <c r="E491" s="9"/>
      <c r="F491" s="9"/>
      <c r="G491" s="9"/>
      <c r="H491" s="9"/>
      <c r="I491" s="9"/>
      <c r="J491" s="11"/>
    </row>
    <row r="492" spans="1:10" ht="33.75" customHeight="1">
      <c r="A492" s="37">
        <v>5402</v>
      </c>
      <c r="B492" s="25">
        <v>612300</v>
      </c>
      <c r="C492" s="30" t="s">
        <v>428</v>
      </c>
      <c r="D492" s="10">
        <v>0</v>
      </c>
      <c r="E492" s="9"/>
      <c r="F492" s="9"/>
      <c r="G492" s="9"/>
      <c r="H492" s="9"/>
      <c r="I492" s="9"/>
      <c r="J492" s="11"/>
    </row>
    <row r="493" spans="1:10" ht="33.75" customHeight="1">
      <c r="A493" s="37">
        <v>5403</v>
      </c>
      <c r="B493" s="25">
        <v>612400</v>
      </c>
      <c r="C493" s="30" t="s">
        <v>429</v>
      </c>
      <c r="D493" s="10">
        <v>0</v>
      </c>
      <c r="E493" s="9"/>
      <c r="F493" s="9"/>
      <c r="G493" s="9"/>
      <c r="H493" s="9"/>
      <c r="I493" s="9"/>
      <c r="J493" s="11"/>
    </row>
    <row r="494" spans="1:10" ht="33.75" customHeight="1">
      <c r="A494" s="37">
        <v>5404</v>
      </c>
      <c r="B494" s="25">
        <v>612500</v>
      </c>
      <c r="C494" s="30" t="s">
        <v>430</v>
      </c>
      <c r="D494" s="10">
        <v>0</v>
      </c>
      <c r="E494" s="9"/>
      <c r="F494" s="9"/>
      <c r="G494" s="9"/>
      <c r="H494" s="9"/>
      <c r="I494" s="9"/>
      <c r="J494" s="11"/>
    </row>
    <row r="495" spans="1:10" ht="33.75" customHeight="1">
      <c r="A495" s="37">
        <v>5405</v>
      </c>
      <c r="B495" s="25">
        <v>612600</v>
      </c>
      <c r="C495" s="30" t="s">
        <v>431</v>
      </c>
      <c r="D495" s="10">
        <v>0</v>
      </c>
      <c r="E495" s="9"/>
      <c r="F495" s="9"/>
      <c r="G495" s="9"/>
      <c r="H495" s="9"/>
      <c r="I495" s="9"/>
      <c r="J495" s="11"/>
    </row>
    <row r="496" spans="1:10" ht="33.75" customHeight="1">
      <c r="A496" s="37">
        <v>5406</v>
      </c>
      <c r="B496" s="25">
        <v>612900</v>
      </c>
      <c r="C496" s="30" t="s">
        <v>173</v>
      </c>
      <c r="D496" s="10">
        <v>0</v>
      </c>
      <c r="E496" s="9"/>
      <c r="F496" s="9"/>
      <c r="G496" s="9"/>
      <c r="H496" s="9"/>
      <c r="I496" s="9"/>
      <c r="J496" s="11"/>
    </row>
    <row r="497" spans="1:10" ht="33.75" customHeight="1">
      <c r="A497" s="36">
        <v>5407</v>
      </c>
      <c r="B497" s="5">
        <v>613000</v>
      </c>
      <c r="C497" s="29" t="s">
        <v>432</v>
      </c>
      <c r="D497" s="7">
        <v>0</v>
      </c>
      <c r="E497" s="7">
        <v>0</v>
      </c>
      <c r="F497" s="7">
        <v>0</v>
      </c>
      <c r="G497" s="7">
        <v>0</v>
      </c>
      <c r="H497" s="7">
        <v>0</v>
      </c>
      <c r="I497" s="7">
        <v>0</v>
      </c>
      <c r="J497" s="8">
        <v>0</v>
      </c>
    </row>
    <row r="498" spans="1:10" ht="33.75" customHeight="1">
      <c r="A498" s="37">
        <v>5408</v>
      </c>
      <c r="B498" s="25">
        <v>613100</v>
      </c>
      <c r="C498" s="30" t="s">
        <v>433</v>
      </c>
      <c r="D498" s="10">
        <v>0</v>
      </c>
      <c r="E498" s="9"/>
      <c r="F498" s="9"/>
      <c r="G498" s="9"/>
      <c r="H498" s="9"/>
      <c r="I498" s="9"/>
      <c r="J498" s="11"/>
    </row>
    <row r="499" spans="1:10" ht="33.75" customHeight="1">
      <c r="A499" s="36">
        <v>5409</v>
      </c>
      <c r="B499" s="5">
        <v>614000</v>
      </c>
      <c r="C499" s="29" t="s">
        <v>434</v>
      </c>
      <c r="D499" s="7">
        <v>0</v>
      </c>
      <c r="E499" s="7">
        <v>0</v>
      </c>
      <c r="F499" s="7">
        <v>0</v>
      </c>
      <c r="G499" s="7">
        <v>0</v>
      </c>
      <c r="H499" s="7">
        <v>0</v>
      </c>
      <c r="I499" s="7">
        <v>0</v>
      </c>
      <c r="J499" s="8">
        <v>0</v>
      </c>
    </row>
    <row r="500" spans="1:10" ht="33.75" customHeight="1">
      <c r="A500" s="37">
        <v>5410</v>
      </c>
      <c r="B500" s="25">
        <v>614100</v>
      </c>
      <c r="C500" s="30" t="s">
        <v>435</v>
      </c>
      <c r="D500" s="10">
        <v>0</v>
      </c>
      <c r="E500" s="9"/>
      <c r="F500" s="9"/>
      <c r="G500" s="9"/>
      <c r="H500" s="9"/>
      <c r="I500" s="9"/>
      <c r="J500" s="11"/>
    </row>
    <row r="501" spans="1:10" ht="33.75" customHeight="1">
      <c r="A501" s="36">
        <v>5411</v>
      </c>
      <c r="B501" s="5">
        <v>615000</v>
      </c>
      <c r="C501" s="29" t="s">
        <v>436</v>
      </c>
      <c r="D501" s="7">
        <v>0</v>
      </c>
      <c r="E501" s="7">
        <v>0</v>
      </c>
      <c r="F501" s="7">
        <v>0</v>
      </c>
      <c r="G501" s="7">
        <v>0</v>
      </c>
      <c r="H501" s="7">
        <v>0</v>
      </c>
      <c r="I501" s="7">
        <v>0</v>
      </c>
      <c r="J501" s="8">
        <v>0</v>
      </c>
    </row>
    <row r="502" spans="1:10" ht="33.75" customHeight="1">
      <c r="A502" s="37">
        <v>5412</v>
      </c>
      <c r="B502" s="25">
        <v>615100</v>
      </c>
      <c r="C502" s="30" t="s">
        <v>437</v>
      </c>
      <c r="D502" s="10">
        <v>0</v>
      </c>
      <c r="E502" s="9"/>
      <c r="F502" s="9"/>
      <c r="G502" s="9"/>
      <c r="H502" s="9"/>
      <c r="I502" s="9"/>
      <c r="J502" s="11"/>
    </row>
    <row r="503" spans="1:10" ht="33.75" customHeight="1">
      <c r="A503" s="36">
        <v>5413</v>
      </c>
      <c r="B503" s="5">
        <v>620000</v>
      </c>
      <c r="C503" s="29" t="s">
        <v>438</v>
      </c>
      <c r="D503" s="7">
        <v>0</v>
      </c>
      <c r="E503" s="7">
        <v>0</v>
      </c>
      <c r="F503" s="7">
        <v>0</v>
      </c>
      <c r="G503" s="7">
        <v>0</v>
      </c>
      <c r="H503" s="7">
        <v>0</v>
      </c>
      <c r="I503" s="7">
        <v>0</v>
      </c>
      <c r="J503" s="8">
        <v>0</v>
      </c>
    </row>
    <row r="504" spans="1:10" ht="33.75" customHeight="1">
      <c r="A504" s="36">
        <v>5414</v>
      </c>
      <c r="B504" s="5">
        <v>621000</v>
      </c>
      <c r="C504" s="29" t="s">
        <v>439</v>
      </c>
      <c r="D504" s="7">
        <v>0</v>
      </c>
      <c r="E504" s="7">
        <v>0</v>
      </c>
      <c r="F504" s="7">
        <v>0</v>
      </c>
      <c r="G504" s="7">
        <v>0</v>
      </c>
      <c r="H504" s="7">
        <v>0</v>
      </c>
      <c r="I504" s="7">
        <v>0</v>
      </c>
      <c r="J504" s="8">
        <v>0</v>
      </c>
    </row>
    <row r="505" spans="1:10" ht="33.75" customHeight="1">
      <c r="A505" s="37">
        <v>5415</v>
      </c>
      <c r="B505" s="25">
        <v>621100</v>
      </c>
      <c r="C505" s="30" t="s">
        <v>440</v>
      </c>
      <c r="D505" s="10">
        <v>0</v>
      </c>
      <c r="E505" s="9"/>
      <c r="F505" s="9"/>
      <c r="G505" s="9"/>
      <c r="H505" s="9"/>
      <c r="I505" s="9"/>
      <c r="J505" s="11"/>
    </row>
    <row r="506" spans="1:10" ht="33.75" customHeight="1">
      <c r="A506" s="96" t="s">
        <v>2</v>
      </c>
      <c r="B506" s="97" t="s">
        <v>3</v>
      </c>
      <c r="C506" s="98" t="s">
        <v>4</v>
      </c>
      <c r="D506" s="99" t="s">
        <v>196</v>
      </c>
      <c r="E506" s="100"/>
      <c r="F506" s="100"/>
      <c r="G506" s="100"/>
      <c r="H506" s="100"/>
      <c r="I506" s="100"/>
      <c r="J506" s="101"/>
    </row>
    <row r="507" spans="1:10" ht="33.75" customHeight="1">
      <c r="A507" s="96"/>
      <c r="B507" s="97"/>
      <c r="C507" s="98"/>
      <c r="D507" s="99" t="s">
        <v>197</v>
      </c>
      <c r="E507" s="99" t="s">
        <v>198</v>
      </c>
      <c r="F507" s="100"/>
      <c r="G507" s="100"/>
      <c r="H507" s="100"/>
      <c r="I507" s="99" t="s">
        <v>8</v>
      </c>
      <c r="J507" s="102" t="s">
        <v>9</v>
      </c>
    </row>
    <row r="508" spans="1:10" ht="44.25" customHeight="1">
      <c r="A508" s="96"/>
      <c r="B508" s="97"/>
      <c r="C508" s="98"/>
      <c r="D508" s="100"/>
      <c r="E508" s="69" t="s">
        <v>199</v>
      </c>
      <c r="F508" s="69" t="s">
        <v>11</v>
      </c>
      <c r="G508" s="69" t="s">
        <v>12</v>
      </c>
      <c r="H508" s="69" t="s">
        <v>13</v>
      </c>
      <c r="I508" s="100"/>
      <c r="J508" s="101"/>
    </row>
    <row r="509" spans="1:10" ht="33.75" customHeight="1">
      <c r="A509" s="49" t="s">
        <v>19</v>
      </c>
      <c r="B509" s="68" t="s">
        <v>20</v>
      </c>
      <c r="C509" s="68" t="s">
        <v>21</v>
      </c>
      <c r="D509" s="47">
        <v>4</v>
      </c>
      <c r="E509" s="47" t="s">
        <v>23</v>
      </c>
      <c r="F509" s="47" t="s">
        <v>24</v>
      </c>
      <c r="G509" s="47" t="s">
        <v>25</v>
      </c>
      <c r="H509" s="47" t="s">
        <v>26</v>
      </c>
      <c r="I509" s="47" t="s">
        <v>27</v>
      </c>
      <c r="J509" s="48" t="s">
        <v>28</v>
      </c>
    </row>
    <row r="510" spans="1:10" ht="33.75" customHeight="1">
      <c r="A510" s="37">
        <v>5416</v>
      </c>
      <c r="B510" s="25">
        <v>621200</v>
      </c>
      <c r="C510" s="30" t="s">
        <v>441</v>
      </c>
      <c r="D510" s="10">
        <v>0</v>
      </c>
      <c r="E510" s="9"/>
      <c r="F510" s="9"/>
      <c r="G510" s="9"/>
      <c r="H510" s="9"/>
      <c r="I510" s="9"/>
      <c r="J510" s="11"/>
    </row>
    <row r="511" spans="1:10" ht="33.75" customHeight="1">
      <c r="A511" s="37">
        <v>5417</v>
      </c>
      <c r="B511" s="25">
        <v>621300</v>
      </c>
      <c r="C511" s="30" t="s">
        <v>442</v>
      </c>
      <c r="D511" s="10">
        <v>0</v>
      </c>
      <c r="E511" s="9"/>
      <c r="F511" s="9"/>
      <c r="G511" s="9"/>
      <c r="H511" s="9"/>
      <c r="I511" s="9"/>
      <c r="J511" s="11"/>
    </row>
    <row r="512" spans="1:10" ht="33.75" customHeight="1">
      <c r="A512" s="37">
        <v>5418</v>
      </c>
      <c r="B512" s="25">
        <v>621400</v>
      </c>
      <c r="C512" s="30" t="s">
        <v>443</v>
      </c>
      <c r="D512" s="10">
        <v>0</v>
      </c>
      <c r="E512" s="9"/>
      <c r="F512" s="9"/>
      <c r="G512" s="9"/>
      <c r="H512" s="9"/>
      <c r="I512" s="9"/>
      <c r="J512" s="11"/>
    </row>
    <row r="513" spans="1:10" ht="33.75" customHeight="1">
      <c r="A513" s="37">
        <v>5419</v>
      </c>
      <c r="B513" s="25">
        <v>621500</v>
      </c>
      <c r="C513" s="30" t="s">
        <v>444</v>
      </c>
      <c r="D513" s="10">
        <v>0</v>
      </c>
      <c r="E513" s="9"/>
      <c r="F513" s="9"/>
      <c r="G513" s="9"/>
      <c r="H513" s="9"/>
      <c r="I513" s="9"/>
      <c r="J513" s="11"/>
    </row>
    <row r="514" spans="1:10" ht="33.75" customHeight="1">
      <c r="A514" s="37">
        <v>5420</v>
      </c>
      <c r="B514" s="25">
        <v>621600</v>
      </c>
      <c r="C514" s="30" t="s">
        <v>445</v>
      </c>
      <c r="D514" s="10">
        <v>0</v>
      </c>
      <c r="E514" s="9"/>
      <c r="F514" s="9"/>
      <c r="G514" s="9"/>
      <c r="H514" s="9"/>
      <c r="I514" s="9"/>
      <c r="J514" s="11"/>
    </row>
    <row r="515" spans="1:10" ht="33.75" customHeight="1">
      <c r="A515" s="37">
        <v>5421</v>
      </c>
      <c r="B515" s="25">
        <v>621700</v>
      </c>
      <c r="C515" s="30" t="s">
        <v>446</v>
      </c>
      <c r="D515" s="10">
        <v>0</v>
      </c>
      <c r="E515" s="9"/>
      <c r="F515" s="9"/>
      <c r="G515" s="9"/>
      <c r="H515" s="9"/>
      <c r="I515" s="9"/>
      <c r="J515" s="11"/>
    </row>
    <row r="516" spans="1:10" ht="33.75" customHeight="1">
      <c r="A516" s="37">
        <v>5422</v>
      </c>
      <c r="B516" s="25">
        <v>621800</v>
      </c>
      <c r="C516" s="30" t="s">
        <v>447</v>
      </c>
      <c r="D516" s="10">
        <v>0</v>
      </c>
      <c r="E516" s="9"/>
      <c r="F516" s="9"/>
      <c r="G516" s="9"/>
      <c r="H516" s="9"/>
      <c r="I516" s="9"/>
      <c r="J516" s="11"/>
    </row>
    <row r="517" spans="1:10" ht="33.75" customHeight="1">
      <c r="A517" s="37">
        <v>5423</v>
      </c>
      <c r="B517" s="25">
        <v>621900</v>
      </c>
      <c r="C517" s="30" t="s">
        <v>448</v>
      </c>
      <c r="D517" s="10">
        <v>0</v>
      </c>
      <c r="E517" s="9"/>
      <c r="F517" s="9"/>
      <c r="G517" s="9"/>
      <c r="H517" s="9"/>
      <c r="I517" s="9"/>
      <c r="J517" s="11"/>
    </row>
    <row r="518" spans="1:10" ht="33.75" customHeight="1">
      <c r="A518" s="36">
        <v>5424</v>
      </c>
      <c r="B518" s="5">
        <v>622000</v>
      </c>
      <c r="C518" s="29" t="s">
        <v>449</v>
      </c>
      <c r="D518" s="7">
        <v>0</v>
      </c>
      <c r="E518" s="7">
        <v>0</v>
      </c>
      <c r="F518" s="7">
        <v>0</v>
      </c>
      <c r="G518" s="7">
        <v>0</v>
      </c>
      <c r="H518" s="7">
        <v>0</v>
      </c>
      <c r="I518" s="7">
        <v>0</v>
      </c>
      <c r="J518" s="8">
        <v>0</v>
      </c>
    </row>
    <row r="519" spans="1:10" ht="33.75" customHeight="1">
      <c r="A519" s="37">
        <v>5425</v>
      </c>
      <c r="B519" s="25">
        <v>622100</v>
      </c>
      <c r="C519" s="30" t="s">
        <v>450</v>
      </c>
      <c r="D519" s="10">
        <v>0</v>
      </c>
      <c r="E519" s="9"/>
      <c r="F519" s="9"/>
      <c r="G519" s="9"/>
      <c r="H519" s="9"/>
      <c r="I519" s="9"/>
      <c r="J519" s="11"/>
    </row>
    <row r="520" spans="1:10" ht="33.75" customHeight="1">
      <c r="A520" s="37">
        <v>5426</v>
      </c>
      <c r="B520" s="25">
        <v>622200</v>
      </c>
      <c r="C520" s="30" t="s">
        <v>451</v>
      </c>
      <c r="D520" s="10">
        <v>0</v>
      </c>
      <c r="E520" s="9"/>
      <c r="F520" s="9"/>
      <c r="G520" s="9"/>
      <c r="H520" s="9"/>
      <c r="I520" s="9"/>
      <c r="J520" s="11"/>
    </row>
    <row r="521" spans="1:10" ht="33.75" customHeight="1">
      <c r="A521" s="37">
        <v>5427</v>
      </c>
      <c r="B521" s="25">
        <v>622300</v>
      </c>
      <c r="C521" s="30" t="s">
        <v>452</v>
      </c>
      <c r="D521" s="10">
        <v>0</v>
      </c>
      <c r="E521" s="9"/>
      <c r="F521" s="9"/>
      <c r="G521" s="9"/>
      <c r="H521" s="9"/>
      <c r="I521" s="9"/>
      <c r="J521" s="11"/>
    </row>
    <row r="522" spans="1:10" ht="33.75" customHeight="1">
      <c r="A522" s="37">
        <v>5428</v>
      </c>
      <c r="B522" s="25">
        <v>622400</v>
      </c>
      <c r="C522" s="30" t="s">
        <v>453</v>
      </c>
      <c r="D522" s="10">
        <v>0</v>
      </c>
      <c r="E522" s="9"/>
      <c r="F522" s="9"/>
      <c r="G522" s="9"/>
      <c r="H522" s="9"/>
      <c r="I522" s="9"/>
      <c r="J522" s="11"/>
    </row>
    <row r="523" spans="1:10" ht="33.75" customHeight="1">
      <c r="A523" s="37">
        <v>5429</v>
      </c>
      <c r="B523" s="25">
        <v>622500</v>
      </c>
      <c r="C523" s="30" t="s">
        <v>454</v>
      </c>
      <c r="D523" s="10">
        <v>0</v>
      </c>
      <c r="E523" s="9"/>
      <c r="F523" s="9"/>
      <c r="G523" s="9"/>
      <c r="H523" s="9"/>
      <c r="I523" s="9"/>
      <c r="J523" s="11"/>
    </row>
    <row r="524" spans="1:10" ht="33.75" customHeight="1">
      <c r="A524" s="37">
        <v>5430</v>
      </c>
      <c r="B524" s="25">
        <v>622600</v>
      </c>
      <c r="C524" s="30" t="s">
        <v>455</v>
      </c>
      <c r="D524" s="10">
        <v>0</v>
      </c>
      <c r="E524" s="9"/>
      <c r="F524" s="9"/>
      <c r="G524" s="9"/>
      <c r="H524" s="9"/>
      <c r="I524" s="9"/>
      <c r="J524" s="11"/>
    </row>
    <row r="525" spans="1:10" ht="33.75" customHeight="1">
      <c r="A525" s="37">
        <v>5431</v>
      </c>
      <c r="B525" s="25">
        <v>622700</v>
      </c>
      <c r="C525" s="30" t="s">
        <v>456</v>
      </c>
      <c r="D525" s="10">
        <v>0</v>
      </c>
      <c r="E525" s="9"/>
      <c r="F525" s="9"/>
      <c r="G525" s="9"/>
      <c r="H525" s="9"/>
      <c r="I525" s="9"/>
      <c r="J525" s="11"/>
    </row>
    <row r="526" spans="1:10" ht="33.75" customHeight="1">
      <c r="A526" s="37">
        <v>5432</v>
      </c>
      <c r="B526" s="25">
        <v>622800</v>
      </c>
      <c r="C526" s="30" t="s">
        <v>457</v>
      </c>
      <c r="D526" s="10">
        <v>0</v>
      </c>
      <c r="E526" s="9"/>
      <c r="F526" s="9"/>
      <c r="G526" s="9"/>
      <c r="H526" s="9"/>
      <c r="I526" s="9"/>
      <c r="J526" s="11"/>
    </row>
    <row r="527" spans="1:10" ht="33.75" customHeight="1">
      <c r="A527" s="36">
        <v>5433</v>
      </c>
      <c r="B527" s="5">
        <v>623000</v>
      </c>
      <c r="C527" s="29" t="s">
        <v>458</v>
      </c>
      <c r="D527" s="7">
        <v>0</v>
      </c>
      <c r="E527" s="7">
        <v>0</v>
      </c>
      <c r="F527" s="7">
        <v>0</v>
      </c>
      <c r="G527" s="7">
        <v>0</v>
      </c>
      <c r="H527" s="7">
        <v>0</v>
      </c>
      <c r="I527" s="7">
        <v>0</v>
      </c>
      <c r="J527" s="8">
        <v>0</v>
      </c>
    </row>
    <row r="528" spans="1:10" ht="33.75" customHeight="1">
      <c r="A528" s="37">
        <v>5434</v>
      </c>
      <c r="B528" s="25">
        <v>623100</v>
      </c>
      <c r="C528" s="30" t="s">
        <v>459</v>
      </c>
      <c r="D528" s="10">
        <v>0</v>
      </c>
      <c r="E528" s="9"/>
      <c r="F528" s="9"/>
      <c r="G528" s="9"/>
      <c r="H528" s="9"/>
      <c r="I528" s="9"/>
      <c r="J528" s="11"/>
    </row>
    <row r="529" spans="1:10" ht="33.75" customHeight="1" thickBot="1">
      <c r="A529" s="38">
        <v>5435</v>
      </c>
      <c r="B529" s="26"/>
      <c r="C529" s="31" t="s">
        <v>460</v>
      </c>
      <c r="D529" s="14">
        <f>SUM(E529:J529)</f>
        <v>3913989</v>
      </c>
      <c r="E529" s="14">
        <f>E226+0</f>
        <v>12000</v>
      </c>
      <c r="F529" s="14">
        <f>F226+0</f>
        <v>52128</v>
      </c>
      <c r="G529" s="14"/>
      <c r="H529" s="14">
        <f>H226+0</f>
        <v>3809661</v>
      </c>
      <c r="I529" s="14">
        <f>I226+0</f>
        <v>8000</v>
      </c>
      <c r="J529" s="15">
        <f>J226+0</f>
        <v>32200</v>
      </c>
    </row>
    <row r="530" spans="1:10" ht="33.75" customHeight="1">
      <c r="A530" s="42"/>
      <c r="B530" s="43"/>
      <c r="C530" s="44"/>
      <c r="D530" s="45"/>
      <c r="E530" s="45"/>
      <c r="F530" s="45"/>
      <c r="G530" s="109" t="s">
        <v>463</v>
      </c>
      <c r="H530" s="109"/>
      <c r="I530" s="109"/>
      <c r="J530" s="109"/>
    </row>
    <row r="531" spans="1:10" ht="19.5" customHeight="1">
      <c r="A531" s="22"/>
      <c r="B531" s="28"/>
      <c r="C531" s="62"/>
      <c r="D531" s="110"/>
      <c r="E531" s="110"/>
      <c r="F531" s="21"/>
      <c r="G531" s="111" t="s">
        <v>462</v>
      </c>
      <c r="H531" s="112"/>
      <c r="I531" s="112"/>
      <c r="J531" s="112"/>
    </row>
    <row r="532" spans="1:10" ht="33.75" customHeight="1">
      <c r="A532" s="20"/>
      <c r="B532" s="28"/>
      <c r="C532" s="62"/>
      <c r="D532" s="21"/>
      <c r="E532" s="21"/>
      <c r="F532" s="21"/>
      <c r="G532" s="21"/>
      <c r="H532" s="21"/>
      <c r="I532" s="21"/>
      <c r="J532" s="21"/>
    </row>
    <row r="533" spans="1:10" ht="33.75" customHeight="1">
      <c r="A533" s="20"/>
      <c r="B533" s="28"/>
      <c r="C533" s="62"/>
      <c r="D533" s="21"/>
      <c r="E533" s="21"/>
      <c r="F533" s="21"/>
      <c r="G533" s="21"/>
      <c r="H533" s="21"/>
      <c r="I533" s="21"/>
      <c r="J533" s="21"/>
    </row>
    <row r="534" spans="1:10" ht="33.75" customHeight="1">
      <c r="E534" s="64"/>
    </row>
  </sheetData>
  <mergeCells count="164">
    <mergeCell ref="G530:J530"/>
    <mergeCell ref="D531:E531"/>
    <mergeCell ref="G531:J531"/>
    <mergeCell ref="A506:A508"/>
    <mergeCell ref="B506:B508"/>
    <mergeCell ref="C506:C508"/>
    <mergeCell ref="D506:J506"/>
    <mergeCell ref="D507:D508"/>
    <mergeCell ref="E507:H507"/>
    <mergeCell ref="I507:I508"/>
    <mergeCell ref="J507:J508"/>
    <mergeCell ref="A479:A481"/>
    <mergeCell ref="B479:B481"/>
    <mergeCell ref="C479:C481"/>
    <mergeCell ref="D479:J479"/>
    <mergeCell ref="D480:D481"/>
    <mergeCell ref="E480:H480"/>
    <mergeCell ref="I480:I481"/>
    <mergeCell ref="J480:J481"/>
    <mergeCell ref="A451:A453"/>
    <mergeCell ref="B451:B453"/>
    <mergeCell ref="C451:C453"/>
    <mergeCell ref="D451:J451"/>
    <mergeCell ref="D452:D453"/>
    <mergeCell ref="E452:H452"/>
    <mergeCell ref="I452:I453"/>
    <mergeCell ref="J452:J453"/>
    <mergeCell ref="A417:A419"/>
    <mergeCell ref="B417:B419"/>
    <mergeCell ref="C417:C419"/>
    <mergeCell ref="D417:J417"/>
    <mergeCell ref="D418:D419"/>
    <mergeCell ref="E418:H418"/>
    <mergeCell ref="I418:I419"/>
    <mergeCell ref="J418:J419"/>
    <mergeCell ref="A389:A391"/>
    <mergeCell ref="B389:B391"/>
    <mergeCell ref="C389:C391"/>
    <mergeCell ref="D389:J389"/>
    <mergeCell ref="D390:D391"/>
    <mergeCell ref="E390:H390"/>
    <mergeCell ref="I390:I391"/>
    <mergeCell ref="J390:J391"/>
    <mergeCell ref="A364:A366"/>
    <mergeCell ref="B364:B366"/>
    <mergeCell ref="C364:C366"/>
    <mergeCell ref="D364:J364"/>
    <mergeCell ref="D365:D366"/>
    <mergeCell ref="E365:H365"/>
    <mergeCell ref="I365:I366"/>
    <mergeCell ref="J365:J366"/>
    <mergeCell ref="A338:A340"/>
    <mergeCell ref="B338:B340"/>
    <mergeCell ref="C338:C340"/>
    <mergeCell ref="D338:J338"/>
    <mergeCell ref="D339:D340"/>
    <mergeCell ref="E339:H339"/>
    <mergeCell ref="I339:I340"/>
    <mergeCell ref="J339:J340"/>
    <mergeCell ref="A308:A310"/>
    <mergeCell ref="B308:B310"/>
    <mergeCell ref="C308:C310"/>
    <mergeCell ref="D308:J308"/>
    <mergeCell ref="D309:D310"/>
    <mergeCell ref="E309:H309"/>
    <mergeCell ref="I309:I310"/>
    <mergeCell ref="J309:J310"/>
    <mergeCell ref="A277:A279"/>
    <mergeCell ref="B277:B279"/>
    <mergeCell ref="C277:C279"/>
    <mergeCell ref="D277:J277"/>
    <mergeCell ref="D278:D279"/>
    <mergeCell ref="E278:H278"/>
    <mergeCell ref="I278:I279"/>
    <mergeCell ref="J278:J279"/>
    <mergeCell ref="A241:A243"/>
    <mergeCell ref="B241:B243"/>
    <mergeCell ref="C241:C243"/>
    <mergeCell ref="D241:J241"/>
    <mergeCell ref="D242:D243"/>
    <mergeCell ref="E242:H242"/>
    <mergeCell ref="I242:I243"/>
    <mergeCell ref="J242:J243"/>
    <mergeCell ref="A222:A224"/>
    <mergeCell ref="B222:B224"/>
    <mergeCell ref="C222:C224"/>
    <mergeCell ref="D222:J222"/>
    <mergeCell ref="D223:D224"/>
    <mergeCell ref="E223:H223"/>
    <mergeCell ref="I223:I224"/>
    <mergeCell ref="J223:J224"/>
    <mergeCell ref="A206:A208"/>
    <mergeCell ref="B206:B208"/>
    <mergeCell ref="C206:C208"/>
    <mergeCell ref="D206:J206"/>
    <mergeCell ref="D207:D208"/>
    <mergeCell ref="E207:H207"/>
    <mergeCell ref="I207:I208"/>
    <mergeCell ref="J207:J208"/>
    <mergeCell ref="A184:A186"/>
    <mergeCell ref="B184:B186"/>
    <mergeCell ref="C184:C186"/>
    <mergeCell ref="D184:J184"/>
    <mergeCell ref="D185:D186"/>
    <mergeCell ref="E185:H185"/>
    <mergeCell ref="I185:I186"/>
    <mergeCell ref="J185:J186"/>
    <mergeCell ref="A158:A160"/>
    <mergeCell ref="B158:B160"/>
    <mergeCell ref="C158:C160"/>
    <mergeCell ref="D158:J158"/>
    <mergeCell ref="D159:D160"/>
    <mergeCell ref="E159:H159"/>
    <mergeCell ref="I159:I160"/>
    <mergeCell ref="J159:J160"/>
    <mergeCell ref="A131:A133"/>
    <mergeCell ref="B131:B133"/>
    <mergeCell ref="C131:C133"/>
    <mergeCell ref="D131:J131"/>
    <mergeCell ref="D132:D133"/>
    <mergeCell ref="E132:H132"/>
    <mergeCell ref="I132:I133"/>
    <mergeCell ref="J132:J133"/>
    <mergeCell ref="A105:A107"/>
    <mergeCell ref="B105:B107"/>
    <mergeCell ref="C105:C107"/>
    <mergeCell ref="D105:J105"/>
    <mergeCell ref="D106:D107"/>
    <mergeCell ref="E106:H106"/>
    <mergeCell ref="I106:I107"/>
    <mergeCell ref="J106:J107"/>
    <mergeCell ref="A75:A77"/>
    <mergeCell ref="B75:B77"/>
    <mergeCell ref="C75:C77"/>
    <mergeCell ref="D75:J75"/>
    <mergeCell ref="D76:D77"/>
    <mergeCell ref="E76:H76"/>
    <mergeCell ref="I76:I77"/>
    <mergeCell ref="J76:J77"/>
    <mergeCell ref="A48:A50"/>
    <mergeCell ref="B48:B50"/>
    <mergeCell ref="C48:C50"/>
    <mergeCell ref="D48:J48"/>
    <mergeCell ref="D49:D50"/>
    <mergeCell ref="E49:H49"/>
    <mergeCell ref="I49:I50"/>
    <mergeCell ref="J49:J50"/>
    <mergeCell ref="A16:A18"/>
    <mergeCell ref="B16:B18"/>
    <mergeCell ref="C16:C18"/>
    <mergeCell ref="D16:J16"/>
    <mergeCell ref="D17:D18"/>
    <mergeCell ref="E17:H17"/>
    <mergeCell ref="I17:I18"/>
    <mergeCell ref="J17:J18"/>
    <mergeCell ref="B3:I3"/>
    <mergeCell ref="A7:A9"/>
    <mergeCell ref="B7:B9"/>
    <mergeCell ref="C7:C9"/>
    <mergeCell ref="D7:J7"/>
    <mergeCell ref="D8:D9"/>
    <mergeCell ref="E8:H8"/>
    <mergeCell ref="I8:I9"/>
    <mergeCell ref="J8:J9"/>
  </mergeCells>
  <pageMargins left="0.70866141732283472" right="0.70866141732283472" top="0.74803149606299213" bottom="0.74803149606299213" header="0.31496062992125984" footer="0.31496062992125984"/>
  <pageSetup paperSize="9" scale="70" fitToWidth="1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06.08.25.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Ceca</cp:lastModifiedBy>
  <cp:lastPrinted>2025-07-29T11:40:50Z</cp:lastPrinted>
  <dcterms:created xsi:type="dcterms:W3CDTF">2020-01-17T09:11:28Z</dcterms:created>
  <dcterms:modified xsi:type="dcterms:W3CDTF">2025-08-11T07:31:34Z</dcterms:modified>
</cp:coreProperties>
</file>